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XC\OneDrive - U.S. NRC\Desktop\ADVANCED REACTORS\ADVANCED REACTOR STAKEHOLDER MEETINGS\Nov 10 2021 Meeting\"/>
    </mc:Choice>
  </mc:AlternateContent>
  <xr:revisionPtr revIDLastSave="0" documentId="13_ncr:1_{A40F85F5-3602-4E3A-8BEC-CE590016CDA2}" xr6:coauthVersionLast="46" xr6:coauthVersionMax="46" xr10:uidLastSave="{00000000-0000-0000-0000-000000000000}"/>
  <bookViews>
    <workbookView xWindow="-21720" yWindow="-120" windowWidth="21840" windowHeight="13140" activeTab="1" xr2:uid="{8563F9AE-F5F7-48EE-AD04-CA88BC80DD8E}"/>
  </bookViews>
  <sheets>
    <sheet name="Strategy" sheetId="1" r:id="rId1"/>
    <sheet name="Start End D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2" l="1"/>
  <c r="E74" i="2"/>
  <c r="E139" i="2"/>
  <c r="E206" i="2"/>
  <c r="E31" i="2"/>
  <c r="E220" i="2"/>
  <c r="E228" i="2"/>
  <c r="E207" i="2"/>
  <c r="E208" i="2"/>
  <c r="E204" i="2"/>
  <c r="E182" i="2"/>
  <c r="E160" i="2"/>
  <c r="E154" i="2"/>
  <c r="E155" i="2"/>
  <c r="E156" i="2"/>
  <c r="E157" i="2"/>
  <c r="E158" i="2"/>
  <c r="E159" i="2"/>
  <c r="E152" i="2"/>
  <c r="E153" i="2"/>
  <c r="E137" i="2"/>
  <c r="E117" i="2"/>
  <c r="E112" i="2"/>
  <c r="E107" i="2"/>
  <c r="E92" i="2"/>
  <c r="E93" i="2"/>
  <c r="E91" i="2"/>
  <c r="E72" i="2"/>
  <c r="E56" i="2"/>
  <c r="E32" i="2"/>
  <c r="E29" i="2"/>
  <c r="E23" i="2"/>
  <c r="E21" i="2"/>
  <c r="E22" i="2"/>
  <c r="I67" i="1"/>
  <c r="J67" i="1"/>
  <c r="K67" i="1"/>
  <c r="L67" i="1"/>
  <c r="I42" i="1"/>
  <c r="J42" i="1"/>
  <c r="K42" i="1"/>
  <c r="L42" i="1"/>
  <c r="I30" i="1"/>
  <c r="J30" i="1"/>
  <c r="K30" i="1"/>
  <c r="L30" i="1"/>
  <c r="I28" i="1"/>
  <c r="J28" i="1"/>
  <c r="K28" i="1"/>
  <c r="L28" i="1"/>
  <c r="I25" i="1"/>
  <c r="J25" i="1"/>
  <c r="K25" i="1"/>
  <c r="L25" i="1"/>
  <c r="I64" i="1"/>
  <c r="J64" i="1"/>
  <c r="K64" i="1"/>
  <c r="L64" i="1"/>
  <c r="E226" i="2" l="1"/>
  <c r="E227" i="2"/>
  <c r="E176" i="2"/>
  <c r="E146" i="2"/>
  <c r="E142" i="2"/>
  <c r="E143" i="2"/>
  <c r="E144" i="2"/>
  <c r="E133" i="2"/>
  <c r="E97" i="2"/>
  <c r="E98" i="2"/>
  <c r="E58" i="2"/>
  <c r="E76" i="2"/>
  <c r="E164" i="2" l="1"/>
  <c r="E163" i="2"/>
  <c r="E151" i="2"/>
  <c r="E161" i="2"/>
  <c r="E162" i="2"/>
  <c r="I68" i="1"/>
  <c r="J68" i="1"/>
  <c r="K68" i="1"/>
  <c r="L68" i="1"/>
  <c r="E7" i="2" l="1"/>
  <c r="I7" i="1"/>
  <c r="J7" i="1"/>
  <c r="K7" i="1"/>
  <c r="L7" i="1"/>
  <c r="L2" i="1"/>
  <c r="L3" i="1"/>
  <c r="L4" i="1"/>
  <c r="L5" i="1"/>
  <c r="L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9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83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6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4" i="1"/>
  <c r="L85" i="1"/>
  <c r="L86" i="1"/>
  <c r="L87" i="1"/>
  <c r="K2" i="1"/>
  <c r="K3" i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83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J2" i="1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83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I2" i="1"/>
  <c r="I3" i="1"/>
  <c r="I4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1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E2" i="2" l="1"/>
  <c r="E3" i="2"/>
  <c r="E4" i="2"/>
  <c r="E5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4" i="2"/>
  <c r="E25" i="2"/>
  <c r="E26" i="2"/>
  <c r="E27" i="2"/>
  <c r="E28" i="2"/>
  <c r="E30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3" i="2"/>
  <c r="E75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4" i="2"/>
  <c r="E96" i="2"/>
  <c r="E99" i="2"/>
  <c r="E100" i="2"/>
  <c r="E101" i="2"/>
  <c r="E102" i="2"/>
  <c r="E103" i="2"/>
  <c r="E104" i="2"/>
  <c r="E105" i="2"/>
  <c r="E106" i="2"/>
  <c r="E108" i="2"/>
  <c r="E109" i="2"/>
  <c r="E110" i="2"/>
  <c r="E111" i="2"/>
  <c r="E113" i="2"/>
  <c r="E114" i="2"/>
  <c r="E115" i="2"/>
  <c r="E223" i="2"/>
  <c r="E224" i="2"/>
  <c r="E225" i="2"/>
  <c r="E116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4" i="2"/>
  <c r="E135" i="2"/>
  <c r="E136" i="2"/>
  <c r="E138" i="2"/>
  <c r="E140" i="2"/>
  <c r="E141" i="2"/>
  <c r="E145" i="2"/>
  <c r="E147" i="2"/>
  <c r="E148" i="2"/>
  <c r="E149" i="2"/>
  <c r="E150" i="2"/>
  <c r="E131" i="2"/>
  <c r="E132" i="2"/>
  <c r="E165" i="2"/>
  <c r="E166" i="2"/>
  <c r="E167" i="2"/>
  <c r="E168" i="2"/>
  <c r="E169" i="2"/>
  <c r="E170" i="2"/>
  <c r="E171" i="2"/>
  <c r="E172" i="2"/>
  <c r="E173" i="2"/>
  <c r="E174" i="2"/>
  <c r="E175" i="2"/>
  <c r="E177" i="2"/>
  <c r="E178" i="2"/>
  <c r="E179" i="2"/>
  <c r="E180" i="2"/>
  <c r="E181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5" i="2"/>
  <c r="E209" i="2"/>
  <c r="E210" i="2"/>
  <c r="E211" i="2"/>
  <c r="E212" i="2"/>
  <c r="E213" i="2"/>
  <c r="E214" i="2"/>
  <c r="E215" i="2"/>
  <c r="E216" i="2"/>
  <c r="E217" i="2"/>
  <c r="E218" i="2"/>
  <c r="E219" i="2"/>
  <c r="E221" i="2"/>
  <c r="E222" i="2"/>
  <c r="E229" i="2"/>
  <c r="E230" i="2"/>
  <c r="E231" i="2"/>
  <c r="E232" i="2"/>
  <c r="E233" i="2"/>
  <c r="E234" i="2"/>
</calcChain>
</file>

<file path=xl/sharedStrings.xml><?xml version="1.0" encoding="utf-8"?>
<sst xmlns="http://schemas.openxmlformats.org/spreadsheetml/2006/main" count="689" uniqueCount="198">
  <si>
    <t>Commission Papers</t>
  </si>
  <si>
    <t>Guidance</t>
  </si>
  <si>
    <t>Rulemaking</t>
  </si>
  <si>
    <t>NEIMA</t>
  </si>
  <si>
    <t>Complete</t>
  </si>
  <si>
    <t>Strategy</t>
  </si>
  <si>
    <t>Activity Level</t>
  </si>
  <si>
    <t>Regulatory Activity</t>
  </si>
  <si>
    <t>Main Activity</t>
  </si>
  <si>
    <t>Sub-Activity 1</t>
  </si>
  <si>
    <t>Sub-Activity 2</t>
  </si>
  <si>
    <t>Sub-Activity 3</t>
  </si>
  <si>
    <t>x</t>
  </si>
  <si>
    <t>1.1</t>
  </si>
  <si>
    <t>Development of non-Light Water Reactor (LWR) Training for Advanced Reactors  (Adv. Rxs) (NEIMA Section 103(a)(5))</t>
  </si>
  <si>
    <t>1.1.1</t>
  </si>
  <si>
    <t xml:space="preserve">    FAST Reactor Technology</t>
  </si>
  <si>
    <t>1.1.2</t>
  </si>
  <si>
    <t xml:space="preserve">    High Temperature Gas-cooled Reactor (HTGR) Technology</t>
  </si>
  <si>
    <t>1.1.3</t>
  </si>
  <si>
    <t xml:space="preserve">    Molten Salt Reactor (MSR) Technology</t>
  </si>
  <si>
    <t>1.2</t>
  </si>
  <si>
    <t>Competency Modeling to ensure adequate workforce skillset</t>
  </si>
  <si>
    <t>1.3</t>
  </si>
  <si>
    <t>Knowledge Management</t>
  </si>
  <si>
    <t>2.1</t>
  </si>
  <si>
    <t>Identification and Assessment of Available Codes</t>
  </si>
  <si>
    <t>2.2</t>
  </si>
  <si>
    <t>Development of Non-LWR Computer Models and Analytical Tools</t>
  </si>
  <si>
    <t>2.2.1</t>
  </si>
  <si>
    <t xml:space="preserve">    Code Assessment Report Volume 1 (Systems Analysis)</t>
  </si>
  <si>
    <t>2.2.1.1</t>
  </si>
  <si>
    <t xml:space="preserve">        Reference plant model for Heat Pipe-Cooled Micro Reactor </t>
  </si>
  <si>
    <t>2.2.1.2</t>
  </si>
  <si>
    <t xml:space="preserve">        Reference plant model for Sodium-Cooled Fast Reactor</t>
  </si>
  <si>
    <t>2.2.1.3</t>
  </si>
  <si>
    <t xml:space="preserve">        Reference plant model for Molten-Salt Cooled Pebble Bed Reactor</t>
  </si>
  <si>
    <t>2.2.1.4</t>
  </si>
  <si>
    <t xml:space="preserve">        Reference plant model for Monolith-type Micro-Reactor</t>
  </si>
  <si>
    <t>2.2.1.5</t>
  </si>
  <si>
    <t xml:space="preserve">        Reference plant model for Gas-Cooled Pebble Bed Reactor</t>
  </si>
  <si>
    <t>2.2.2</t>
  </si>
  <si>
    <t xml:space="preserve">    Code Assessment Report Volume 2 (Fuel Perf. Anaylsis)</t>
  </si>
  <si>
    <t>2.2.2.1</t>
  </si>
  <si>
    <t xml:space="preserve">        FAST code assessment for metallic fuel</t>
  </si>
  <si>
    <t>2.2.2.2</t>
  </si>
  <si>
    <t xml:space="preserve">        FAST code assessment for TRISO fuel</t>
  </si>
  <si>
    <t>2.2.3</t>
  </si>
  <si>
    <t xml:space="preserve">    Code Assessment Report Volume 3 (Source Term Analysis)</t>
  </si>
  <si>
    <t>2.2.3.1</t>
  </si>
  <si>
    <t xml:space="preserve">        Non-LWR MELCOR (Source Term) Demonstration Project</t>
  </si>
  <si>
    <t>2.2.3.1.1</t>
  </si>
  <si>
    <t xml:space="preserve">            Reference SCALE/MELCOR plant model for Heat Pipe-Cooled Micro Reactor</t>
  </si>
  <si>
    <t>2.2.3.1.2</t>
  </si>
  <si>
    <t xml:space="preserve">            Reference SCALE/MELCOR plant model for High-Temperature Gas-Cooled Reactor </t>
  </si>
  <si>
    <t>2.2.3.1.3</t>
  </si>
  <si>
    <t xml:space="preserve">            Reference SCALE/MELCOR plant model for Molten Salt Cooled Pebble Bed Reactor</t>
  </si>
  <si>
    <t>2.2.3.1.4</t>
  </si>
  <si>
    <t xml:space="preserve">            Reference SCALE/MELCOR plant model for Molten Salt Fueled Reactor</t>
  </si>
  <si>
    <t>2.2.3.1.5</t>
  </si>
  <si>
    <t xml:space="preserve">            Reference SCALE/MELCOR plant model for Sodium-Cooled Fast Reactor</t>
  </si>
  <si>
    <t>2.2.3.2</t>
  </si>
  <si>
    <t xml:space="preserve">        MACCS radionuclide screening analysis</t>
  </si>
  <si>
    <t>2.2.3.3</t>
  </si>
  <si>
    <t>2.2.3.4</t>
  </si>
  <si>
    <t xml:space="preserve">        MACCS radionuclide properties on atmospheric transport and dosimetry</t>
  </si>
  <si>
    <t>2.2.4</t>
  </si>
  <si>
    <t xml:space="preserve">    Code Assessment Report Volume 4 (Licensing and Siting Dose Assessments)</t>
  </si>
  <si>
    <t>2.2.4.1</t>
  </si>
  <si>
    <t xml:space="preserve">        Phase 1 - Atmospheric Code Consolidation</t>
  </si>
  <si>
    <t>2.2.5</t>
  </si>
  <si>
    <t xml:space="preserve">    Code Assessment Report Volume 5 (Fuel Cycle Analysis)</t>
  </si>
  <si>
    <t>2.3</t>
  </si>
  <si>
    <t>Research plan and accomplishments in Materials, Chemistry, and Component Integrity for Adv. Rxs.</t>
  </si>
  <si>
    <t>2.4</t>
  </si>
  <si>
    <t>Research on risk-informed and performance-based (RIPB) seismic design approaches and adopting seismic isolation technologies</t>
  </si>
  <si>
    <t>3.01</t>
  </si>
  <si>
    <t>Develop Regulatory Roadmap for Adv. Rxs (NEIMA Section 103(a)(1))</t>
  </si>
  <si>
    <t>3.02</t>
  </si>
  <si>
    <t xml:space="preserve">Develop prototype guidance for Adv. Rxs </t>
  </si>
  <si>
    <t>3.03</t>
  </si>
  <si>
    <t xml:space="preserve">Develop non-LWR Design Crtieria for Adv. Rxs </t>
  </si>
  <si>
    <t>3.04</t>
  </si>
  <si>
    <t xml:space="preserve">EPRI Topical Report on Tri-structural Isotropic (TRISO) Fuel </t>
  </si>
  <si>
    <t>3.05</t>
  </si>
  <si>
    <t>Quality Assurance Program Plan for Sodium-cooled FAST Reactor Metallic Fuel Data Qualification</t>
  </si>
  <si>
    <t>3.06</t>
  </si>
  <si>
    <t>Develop Fuel Qualification Guidance for Adv. Rxs (NUREG-2246)</t>
  </si>
  <si>
    <t>3.07</t>
  </si>
  <si>
    <t>Develop Advanced Reactor Content of Application Project (ARCAP) Regulatory Guidance</t>
  </si>
  <si>
    <t>3.08</t>
  </si>
  <si>
    <t>Develop Advanced Reactor Technology Inclusive Content of Application Project (TICAP) Regulatory Guidance</t>
  </si>
  <si>
    <t>3.09</t>
  </si>
  <si>
    <t>Develop non-LWR Construction Permit Guidance</t>
  </si>
  <si>
    <t>3.10</t>
  </si>
  <si>
    <t>Develop non-LWR Design Review Guide (DRG) for Instrumentation and Controls reviews</t>
  </si>
  <si>
    <t>3.11</t>
  </si>
  <si>
    <t>Develop Advanced Reactor Inspection and Oversight Framework Document</t>
  </si>
  <si>
    <t>3.12</t>
  </si>
  <si>
    <t>Develop Environmental ISG for Micro Reactors</t>
  </si>
  <si>
    <t>3.13</t>
  </si>
  <si>
    <t>Develop Regulatory Guide for Licensing Modernization Project</t>
  </si>
  <si>
    <t>3.14</t>
  </si>
  <si>
    <t>Develop non-LWR Source Term Information (NEIMA Section 103(c)(4)(II)</t>
  </si>
  <si>
    <t>3.15</t>
  </si>
  <si>
    <t>Develop Molten Salt Reactor fuel qualification guidance</t>
  </si>
  <si>
    <t>3.15.1</t>
  </si>
  <si>
    <t xml:space="preserve">    Interim MSR fuel qualification guidance</t>
  </si>
  <si>
    <t>3.15.2</t>
  </si>
  <si>
    <t xml:space="preserve">    Final MSR fuel qualification guidance</t>
  </si>
  <si>
    <t>3.16</t>
  </si>
  <si>
    <t>Develop guidance for Non-power Liquid Fueled Molten Salt Reactors (NEIMA Section 103(a)(3))</t>
  </si>
  <si>
    <t>3.17</t>
  </si>
  <si>
    <t xml:space="preserve">Review of non-LWR Fuel Cycle Assessment of Regulatory Infrastructure. </t>
  </si>
  <si>
    <t>3.17.01</t>
  </si>
  <si>
    <t xml:space="preserve">    Develop Report on possible Material Control and Accounting Approaches for a Pebble Bed Reactor.  </t>
  </si>
  <si>
    <t>3.17.02</t>
  </si>
  <si>
    <t xml:space="preserve">    Develop Metal Fuel Fabrication Safety and Hazards Final Report </t>
  </si>
  <si>
    <t>3.17.03</t>
  </si>
  <si>
    <t xml:space="preserve">    Develop Review of Hazards for Molten Salt Reactor Fuel Processing Operations</t>
  </si>
  <si>
    <t>3.17.04</t>
  </si>
  <si>
    <t xml:space="preserve">    Review of Operating Experience for Transportation of Fresh (Unirradiated) Advanced Reactor Fuel Types </t>
  </si>
  <si>
    <t>3.17.05</t>
  </si>
  <si>
    <t xml:space="preserve">    Potential Challenges with Transportation of Fresh (Unirradiated) Advanced Reactor Fuel Types </t>
  </si>
  <si>
    <t>3.17.06</t>
  </si>
  <si>
    <t xml:space="preserve">    Storage Experience with Spent (Irradiated) Advanced Reactor Fuel Types</t>
  </si>
  <si>
    <t>3.17.07</t>
  </si>
  <si>
    <t xml:space="preserve">    Potential Challenges with Storage of Spent (Irradiated) Advanced Reactor Fuel Types </t>
  </si>
  <si>
    <t>3.17.08</t>
  </si>
  <si>
    <t xml:space="preserve">    Transportation Experience and Potential Challenges with Transportation of Spent (Irradiated) Advanced Reactor Fuel Types</t>
  </si>
  <si>
    <t>3.17.09</t>
  </si>
  <si>
    <t xml:space="preserve">    Disposal Options and Potential Challenges to Waste Packages and Waste Forms in Disposal of Spent (Irradiated) Advanced Reactor Fuel Types</t>
  </si>
  <si>
    <t>3.17.10</t>
  </si>
  <si>
    <t xml:space="preserve">    Information Gaps and Potential Information Needs Associated with Transportation of Fresh (Unirradiated) Adv. Rx Fuel Types</t>
  </si>
  <si>
    <t>3.17.11</t>
  </si>
  <si>
    <t xml:space="preserve">    Develop MC&amp;A guidance for Cat II facilities (NUREG-2159)</t>
  </si>
  <si>
    <t>3.18</t>
  </si>
  <si>
    <t>Develop contractor report on technology-inclusive human factors engineering reviews</t>
  </si>
  <si>
    <t>4.1</t>
  </si>
  <si>
    <t>Develop Regulatory Guide for endorsement of the non-LWR Probabilistic Risk Assessment Standard</t>
  </si>
  <si>
    <t>4.2</t>
  </si>
  <si>
    <t>Develop Regulatory Guide for endorsement of the ASME Section III, Division 5 Standard</t>
  </si>
  <si>
    <t>4.2.1</t>
  </si>
  <si>
    <t xml:space="preserve">    Alloy 617 Code Cases (N-872 and N-898)</t>
  </si>
  <si>
    <t>4.3</t>
  </si>
  <si>
    <t xml:space="preserve">Develop Draft Guide endorsing ASME Section XI Division 2 Reliability and Integrity Management (RIM) </t>
  </si>
  <si>
    <t>5.1</t>
  </si>
  <si>
    <t>Develop SECY paper related to Consequence Based Security (SECY-18-0076)</t>
  </si>
  <si>
    <t>5.2</t>
  </si>
  <si>
    <t>Develop SECY paper related to EP for Small Modular Reactors and Other New Technologies (SECY-18-0103)</t>
  </si>
  <si>
    <t>5.3</t>
  </si>
  <si>
    <t>Develop SECY paper related to Functional Containment (SECY-18-0096)</t>
  </si>
  <si>
    <t>5.4</t>
  </si>
  <si>
    <t>SECY-20-0093 Policy and Licensing Considerations related to Micro Reactors</t>
  </si>
  <si>
    <t>5.5</t>
  </si>
  <si>
    <t>Report regarding review of the insurance and liability for advanced reactors (Price-Anderson Act)</t>
  </si>
  <si>
    <t>5.6</t>
  </si>
  <si>
    <t>Annual Fees for Non-Light Water Reactors and Microreactors</t>
  </si>
  <si>
    <t>5.7</t>
  </si>
  <si>
    <t>Develop SECY Paper regarding Population-Related Siting Considerations for Advanced Reactors</t>
  </si>
  <si>
    <t>6.1</t>
  </si>
  <si>
    <t>Develop annual SECY paper regarding status of non-LWR activities</t>
  </si>
  <si>
    <t>6.2</t>
  </si>
  <si>
    <t>NRC DOE Workshops</t>
  </si>
  <si>
    <t>7.1</t>
  </si>
  <si>
    <t>Part 53 Plan - Risk-Informed, Technology Inclusive Regulatory Framework for Advanced Reactors (NEIMA Section 103(a)(4))</t>
  </si>
  <si>
    <t>7.1.1</t>
  </si>
  <si>
    <t xml:space="preserve">    Public Meetings</t>
  </si>
  <si>
    <t>7.1.2</t>
  </si>
  <si>
    <t xml:space="preserve">    ACRS Interactions</t>
  </si>
  <si>
    <t>7.2</t>
  </si>
  <si>
    <t>Physical Security for Advanced Reactors</t>
  </si>
  <si>
    <t>7.3</t>
  </si>
  <si>
    <t>Emergency Preparedness Requirements for Small Modular Reactors and Other New Technologies.(NEIMA Section 103(a)(2))</t>
  </si>
  <si>
    <t>7.4</t>
  </si>
  <si>
    <t>Develop draft Generic Environmental Impact Statement for Advanced Reactors. Final GEIS</t>
  </si>
  <si>
    <t>NEIMA Reporting</t>
  </si>
  <si>
    <t>8.1</t>
  </si>
  <si>
    <t>Provide report to Congress regarding licensing processes for Advanced Reactors (NEIMA Section 103(b))</t>
  </si>
  <si>
    <t>8.2</t>
  </si>
  <si>
    <t>Provide report to Congress regarding the use of risk-informed and performance based techniques for Adv. Rx. Licensing (NEIMA Section 103(c))</t>
  </si>
  <si>
    <t>8.3</t>
  </si>
  <si>
    <t>Provide report to Congress on preparing the licensing process for RTRs within existing Regulatory Framework 
(NEIMA Section 103(d))</t>
  </si>
  <si>
    <t>8.4</t>
  </si>
  <si>
    <t>Provide report to Congress on completing the rulemaking to establish a
"technology-inclusive regulatory framework"
(NEIMA Section 103(e))</t>
  </si>
  <si>
    <t>Start Date</t>
  </si>
  <si>
    <t>End Date</t>
  </si>
  <si>
    <t>Project</t>
  </si>
  <si>
    <t>Final Issuance of Deliverable</t>
  </si>
  <si>
    <t>Public Meeting (Scheduled or Planned)</t>
  </si>
  <si>
    <t>Federal Register Publication</t>
  </si>
  <si>
    <t>Draft Issuance of Deliverable</t>
  </si>
  <si>
    <t>ACRS SC/FC (Scheduled or Planned)</t>
  </si>
  <si>
    <t>Concurrence (Division/Interoffice)</t>
  </si>
  <si>
    <t>Public Comment Period</t>
  </si>
  <si>
    <t>Commission Review Period**</t>
  </si>
  <si>
    <t>EDO Concurrence Period</t>
  </si>
  <si>
    <t xml:space="preserve">        MACCS near-field atmospheric transport and dispersion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</si>
</sst>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b/>
      <sz val="10.5"/>
      <color theme="1"/>
      <name val="Arial"/>
      <family val="2"/>
    </font>
    <font>
      <b/>
      <sz val="11"/>
      <color rgb="FFFA7D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3" borderId="5" applyNumberFormat="0" applyAlignment="0" applyProtection="0"/>
  </cellStyleXfs>
  <cellXfs count="50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49" fontId="0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5" fillId="3" borderId="5" xfId="1" applyAlignment="1" applyProtection="1">
      <alignment horizontal="left" vertical="center" wrapText="1"/>
    </xf>
    <xf numFmtId="0" fontId="5" fillId="3" borderId="5" xfId="1" applyNumberForma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5" fillId="3" borderId="5" xfId="1" applyNumberFormat="1" applyAlignment="1" applyProtection="1">
      <alignment horizontal="left" vertical="center"/>
    </xf>
    <xf numFmtId="0" fontId="5" fillId="3" borderId="5" xfId="1" applyAlignment="1" applyProtection="1">
      <alignment horizontal="left" vertical="center"/>
    </xf>
    <xf numFmtId="164" fontId="5" fillId="3" borderId="5" xfId="1" applyNumberFormat="1" applyAlignment="1" applyProtection="1">
      <alignment horizontal="left" vertical="center"/>
    </xf>
    <xf numFmtId="0" fontId="5" fillId="3" borderId="6" xfId="1" applyNumberFormat="1" applyBorder="1" applyAlignment="1" applyProtection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Protection="1"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5" xfId="1" applyFill="1" applyAlignment="1" applyProtection="1">
      <alignment horizontal="left" vertical="center"/>
    </xf>
  </cellXfs>
  <cellStyles count="2">
    <cellStyle name="Calculation" xfId="1" builtinId="22"/>
    <cellStyle name="Normal" xfId="0" builtinId="0"/>
  </cellStyles>
  <dxfs count="23">
    <dxf>
      <numFmt numFmtId="164" formatCode="m/d/yy;@"/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m/d/yy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112E07-6117-44CA-ACBF-2732E710E9D7}" name="Strategies" displayName="Strategies" ref="A1:L87" totalsRowShown="0" headerRowDxfId="22" dataDxfId="21" tableBorderDxfId="20">
  <autoFilter ref="A1:L87" xr:uid="{39A27F29-DADD-4DB8-848C-183EF75A8ACA}"/>
  <sortState xmlns:xlrd2="http://schemas.microsoft.com/office/spreadsheetml/2017/richdata2" ref="A2:L87">
    <sortCondition ref="G1:G87"/>
  </sortState>
  <tableColumns count="12">
    <tableColumn id="5" xr3:uid="{BA90D7C8-B98E-45DF-8336-33ED2D94C224}" name="Commission Papers" dataDxfId="19"/>
    <tableColumn id="6" xr3:uid="{DB233D3B-EC82-4B98-9709-6EC29C926C9E}" name="Guidance" dataDxfId="18"/>
    <tableColumn id="7" xr3:uid="{6CF24148-70B7-422E-9BBD-AD9C4C20F149}" name="Rulemaking" dataDxfId="17"/>
    <tableColumn id="8" xr3:uid="{7C6C9D4C-C828-4D03-91E7-A8907A6A0AAB}" name="NEIMA" dataDxfId="16"/>
    <tableColumn id="9" xr3:uid="{6E5D1C76-BB80-4971-93E1-741349C743FD}" name="Complete" dataDxfId="15"/>
    <tableColumn id="1" xr3:uid="{4AAC943D-CA95-4A9B-9CEB-AE1FE30A0AC7}" name="Strategy" dataDxfId="14"/>
    <tableColumn id="3" xr3:uid="{68BBDF9D-35D0-4B4F-A9CC-0085E082864F}" name="Activity Level" dataDxfId="13"/>
    <tableColumn id="2" xr3:uid="{B9ACE10E-56FE-4270-99FA-FFDD1A5BBADD}" name="Regulatory Activity" dataDxfId="12"/>
    <tableColumn id="4" xr3:uid="{F150E19E-855A-438E-82A1-27EDF0CDBB41}" name="Main Activity" dataDxfId="11" dataCellStyle="Calculation">
      <calculatedColumnFormula>TRIM(VLOOKUP(LEFT(Strategies[[#This Row],[Activity Level]], FIND(CHAR(160),SUBSTITUTE(Strategies[[#This Row],[Activity Level]]&amp;".", ".", CHAR(160), 2)) -1),  Strategy!$G:$H, 2))</calculatedColumnFormula>
    </tableColumn>
    <tableColumn id="10" xr3:uid="{C38B5F00-92F2-4DC2-9B9E-4E812F36CA1A}" name="Sub-Activity 1" dataDxfId="10" dataCellStyle="Calculation">
      <calculatedColumnFormula>TRIM(VLOOKUP(LEFT(Strategies[[#This Row],[Activity Level]], FIND(CHAR(160),SUBSTITUTE(Strategies[[#This Row],[Activity Level]]&amp;".", ".", CHAR(160), 3)) -1),  Strategy!$G:$H, 2))</calculatedColumnFormula>
    </tableColumn>
    <tableColumn id="11" xr3:uid="{EB42354A-08CF-481D-BC49-73589DCC986C}" name="Sub-Activity 2" dataDxfId="9" dataCellStyle="Calculation">
      <calculatedColumnFormula>TRIM(VLOOKUP(LEFT(Strategies[[#This Row],[Activity Level]], FIND(CHAR(160),SUBSTITUTE(Strategies[[#This Row],[Activity Level]]&amp;".", ".", CHAR(160), 4)) -1),  Strategy!$G:$H, 2))</calculatedColumnFormula>
    </tableColumn>
    <tableColumn id="12" xr3:uid="{8BA9101D-E988-4E89-B322-EF9438BE96D4}" name="Sub-Activity 3" dataDxfId="8" dataCellStyle="Calculation">
      <calculatedColumnFormula>TRIM(VLOOKUP(LEFT(Strategies[[#This Row],[Activity Level]], FIND(CHAR(160),SUBSTITUTE(Strategies[[#This Row],[Activity Level]]&amp;".", ".", CHAR(160), 5)) -1),  Strategy!$G:$H, 2))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0C12CE-085E-4B98-B00A-69839B685574}" name="Projects" displayName="Projects" ref="A1:E234" totalsRowShown="0" headerRowDxfId="7" dataDxfId="6" tableBorderDxfId="5">
  <autoFilter ref="A1:E234" xr:uid="{3ABFF89F-7EE6-4DA8-8FB5-72DD88289B91}"/>
  <tableColumns count="5">
    <tableColumn id="4" xr3:uid="{A634707D-E239-44A0-BDEA-BEBE120293B7}" name="Start Date" dataDxfId="4"/>
    <tableColumn id="5" xr3:uid="{B71A87E7-C9BA-48E0-B381-287522B4F8D6}" name="End Date" dataDxfId="3"/>
    <tableColumn id="3" xr3:uid="{65B48C94-47F3-4B15-908D-E2199C91AB2F}" name="Project" dataDxfId="2"/>
    <tableColumn id="6" xr3:uid="{BE4F0C47-9DF2-4D8F-A8DD-2BC52FA16DC2}" name="Activity Level" dataDxfId="1"/>
    <tableColumn id="2" xr3:uid="{1F0B3BEF-87D6-4ABA-8E16-11E5094E024F}" name="Regulatory Activity" dataDxfId="0" dataCellStyle="Calculation">
      <calculatedColumnFormula>VLOOKUP(D2,Strategy!G:H,2,)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8167-236F-4901-83A5-68BE3AD7496A}">
  <sheetPr codeName="Sheet1"/>
  <dimension ref="A1:L87"/>
  <sheetViews>
    <sheetView zoomScale="85" zoomScaleNormal="70" workbookViewId="0">
      <pane ySplit="1" topLeftCell="A77" activePane="bottomLeft" state="frozen"/>
      <selection activeCell="H1" sqref="H1"/>
      <selection pane="bottomLeft" activeCell="H81" sqref="H81"/>
    </sheetView>
  </sheetViews>
  <sheetFormatPr defaultColWidth="9.6640625" defaultRowHeight="14" x14ac:dyDescent="0.3"/>
  <cols>
    <col min="1" max="2" width="5.6640625" style="27" customWidth="1"/>
    <col min="3" max="3" width="5.6640625" style="36" customWidth="1"/>
    <col min="4" max="4" width="8.6640625" style="36" customWidth="1"/>
    <col min="5" max="5" width="12.58203125" style="48" customWidth="1"/>
    <col min="6" max="6" width="13" style="36" customWidth="1"/>
    <col min="7" max="7" width="12.5" style="37" customWidth="1"/>
    <col min="8" max="8" width="67.5" style="38" customWidth="1"/>
    <col min="9" max="9" width="49.1640625" style="8" customWidth="1"/>
    <col min="10" max="10" width="35.58203125" style="9" customWidth="1"/>
    <col min="11" max="11" width="30.6640625" style="10" customWidth="1"/>
    <col min="12" max="12" width="30.6640625" style="11" customWidth="1"/>
  </cols>
  <sheetData>
    <row r="1" spans="1:12" s="4" customFormat="1" ht="85.25" customHeight="1" x14ac:dyDescent="0.3">
      <c r="A1" s="28" t="s">
        <v>0</v>
      </c>
      <c r="B1" s="28" t="s">
        <v>1</v>
      </c>
      <c r="C1" s="28" t="s">
        <v>2</v>
      </c>
      <c r="D1" s="29" t="s">
        <v>3</v>
      </c>
      <c r="E1" s="47" t="s">
        <v>4</v>
      </c>
      <c r="F1" s="30" t="s">
        <v>5</v>
      </c>
      <c r="G1" s="31" t="s">
        <v>6</v>
      </c>
      <c r="H1" s="32" t="s">
        <v>7</v>
      </c>
      <c r="I1" s="6" t="s">
        <v>8</v>
      </c>
      <c r="J1" s="6" t="s">
        <v>9</v>
      </c>
      <c r="K1" s="6" t="s">
        <v>10</v>
      </c>
      <c r="L1" s="7" t="s">
        <v>11</v>
      </c>
    </row>
    <row r="2" spans="1:12" ht="42" x14ac:dyDescent="0.3">
      <c r="A2" s="33"/>
      <c r="B2" s="33"/>
      <c r="C2" s="33"/>
      <c r="D2" s="33"/>
      <c r="E2" s="33" t="s">
        <v>12</v>
      </c>
      <c r="F2" s="34">
        <v>1</v>
      </c>
      <c r="G2" s="21" t="s">
        <v>13</v>
      </c>
      <c r="H2" s="35" t="s">
        <v>14</v>
      </c>
      <c r="I2" s="12" t="str">
        <f>TRIM(VLOOKUP(LEFT(Strategies[[#This Row],[Activity Level]], FIND(CHAR(160),SUBSTITUTE(Strategies[[#This Row],[Activity Level]]&amp;".", ".", CHAR(160), 2)) -1),  Strategy!$G:$H, 2))</f>
        <v>Development of non-Light Water Reactor (LWR) Training for Advanced Reactors (Adv. Rxs) (NEIMA Section 103(a)(5))</v>
      </c>
      <c r="J2" s="12" t="e">
        <f>TRIM(VLOOKUP(LEFT(Strategies[[#This Row],[Activity Level]], FIND(CHAR(160),SUBSTITUTE(Strategies[[#This Row],[Activity Level]]&amp;".", ".", CHAR(160), 3)) -1),  Strategy!$G:$H, 2))</f>
        <v>#VALUE!</v>
      </c>
      <c r="K2" s="12" t="e">
        <f>TRIM(VLOOKUP(LEFT(Strategies[[#This Row],[Activity Level]], FIND(CHAR(160),SUBSTITUTE(Strategies[[#This Row],[Activity Level]]&amp;".", ".", CHAR(160), 4)) -1),  Strategy!$G:$H, 2))</f>
        <v>#VALUE!</v>
      </c>
      <c r="L2" s="12" t="e">
        <f>TRIM(VLOOKUP(LEFT(Strategies[[#This Row],[Activity Level]], FIND(CHAR(160),SUBSTITUTE(Strategies[[#This Row],[Activity Level]]&amp;".", ".", CHAR(160), 5)) -1),  Strategy!$G:$H, 2))</f>
        <v>#VALUE!</v>
      </c>
    </row>
    <row r="3" spans="1:12" ht="42" x14ac:dyDescent="0.3">
      <c r="A3" s="33"/>
      <c r="B3" s="33"/>
      <c r="C3" s="33"/>
      <c r="D3" s="33" t="s">
        <v>12</v>
      </c>
      <c r="E3" s="33" t="s">
        <v>12</v>
      </c>
      <c r="F3" s="34">
        <v>1</v>
      </c>
      <c r="G3" s="22" t="s">
        <v>15</v>
      </c>
      <c r="H3" s="35" t="s">
        <v>16</v>
      </c>
      <c r="I3" s="12" t="str">
        <f>TRIM(VLOOKUP(LEFT(Strategies[[#This Row],[Activity Level]], FIND(CHAR(160),SUBSTITUTE(Strategies[[#This Row],[Activity Level]]&amp;".", ".", CHAR(160), 2)) -1),  Strategy!$G:$H, 2))</f>
        <v>Development of non-Light Water Reactor (LWR) Training for Advanced Reactors (Adv. Rxs) (NEIMA Section 103(a)(5))</v>
      </c>
      <c r="J3" s="12" t="str">
        <f>TRIM(VLOOKUP(LEFT(Strategies[[#This Row],[Activity Level]], FIND(CHAR(160),SUBSTITUTE(Strategies[[#This Row],[Activity Level]]&amp;".", ".", CHAR(160), 3)) -1),  Strategy!$G:$H, 2))</f>
        <v>FAST Reactor Technology</v>
      </c>
      <c r="K3" s="12" t="e">
        <f>TRIM(VLOOKUP(LEFT(Strategies[[#This Row],[Activity Level]], FIND(CHAR(160),SUBSTITUTE(Strategies[[#This Row],[Activity Level]]&amp;".", ".", CHAR(160), 4)) -1),  Strategy!$G:$H, 2))</f>
        <v>#VALUE!</v>
      </c>
      <c r="L3" s="12" t="e">
        <f>TRIM(VLOOKUP(LEFT(Strategies[[#This Row],[Activity Level]], FIND(CHAR(160),SUBSTITUTE(Strategies[[#This Row],[Activity Level]]&amp;".", ".", CHAR(160), 5)) -1),  Strategy!$G:$H, 2))</f>
        <v>#VALUE!</v>
      </c>
    </row>
    <row r="4" spans="1:12" ht="42" x14ac:dyDescent="0.3">
      <c r="A4" s="33"/>
      <c r="B4" s="33"/>
      <c r="C4" s="33"/>
      <c r="D4" s="33" t="s">
        <v>12</v>
      </c>
      <c r="E4" s="33" t="s">
        <v>12</v>
      </c>
      <c r="F4" s="34">
        <v>1</v>
      </c>
      <c r="G4" s="22" t="s">
        <v>17</v>
      </c>
      <c r="H4" s="35" t="s">
        <v>18</v>
      </c>
      <c r="I4" s="12" t="str">
        <f>TRIM(VLOOKUP(LEFT(Strategies[[#This Row],[Activity Level]], FIND(CHAR(160),SUBSTITUTE(Strategies[[#This Row],[Activity Level]]&amp;".", ".", CHAR(160), 2)) -1),  Strategy!$G:$H, 2))</f>
        <v>Development of non-Light Water Reactor (LWR) Training for Advanced Reactors (Adv. Rxs) (NEIMA Section 103(a)(5))</v>
      </c>
      <c r="J4" s="12" t="str">
        <f>TRIM(VLOOKUP(LEFT(Strategies[[#This Row],[Activity Level]], FIND(CHAR(160),SUBSTITUTE(Strategies[[#This Row],[Activity Level]]&amp;".", ".", CHAR(160), 3)) -1),  Strategy!$G:$H, 2))</f>
        <v>High Temperature Gas-cooled Reactor (HTGR) Technology</v>
      </c>
      <c r="K4" s="12" t="e">
        <f>TRIM(VLOOKUP(LEFT(Strategies[[#This Row],[Activity Level]], FIND(CHAR(160),SUBSTITUTE(Strategies[[#This Row],[Activity Level]]&amp;".", ".", CHAR(160), 4)) -1),  Strategy!$G:$H, 2))</f>
        <v>#VALUE!</v>
      </c>
      <c r="L4" s="12" t="e">
        <f>TRIM(VLOOKUP(LEFT(Strategies[[#This Row],[Activity Level]], FIND(CHAR(160),SUBSTITUTE(Strategies[[#This Row],[Activity Level]]&amp;".", ".", CHAR(160), 5)) -1),  Strategy!$G:$H, 2))</f>
        <v>#VALUE!</v>
      </c>
    </row>
    <row r="5" spans="1:12" ht="42" x14ac:dyDescent="0.3">
      <c r="A5" s="33"/>
      <c r="B5" s="33"/>
      <c r="C5" s="33"/>
      <c r="D5" s="33" t="s">
        <v>12</v>
      </c>
      <c r="E5" s="33" t="s">
        <v>12</v>
      </c>
      <c r="F5" s="34">
        <v>1</v>
      </c>
      <c r="G5" s="22" t="s">
        <v>19</v>
      </c>
      <c r="H5" s="35" t="s">
        <v>20</v>
      </c>
      <c r="I5" s="12" t="str">
        <f>TRIM(VLOOKUP(LEFT(Strategies[[#This Row],[Activity Level]], FIND(CHAR(160),SUBSTITUTE(Strategies[[#This Row],[Activity Level]]&amp;".", ".", CHAR(160), 2)) -1),  Strategy!$G:$H, 2))</f>
        <v>Development of non-Light Water Reactor (LWR) Training for Advanced Reactors (Adv. Rxs) (NEIMA Section 103(a)(5))</v>
      </c>
      <c r="J5" s="12" t="str">
        <f>TRIM(VLOOKUP(LEFT(Strategies[[#This Row],[Activity Level]], FIND(CHAR(160),SUBSTITUTE(Strategies[[#This Row],[Activity Level]]&amp;".", ".", CHAR(160), 3)) -1),  Strategy!$G:$H, 2))</f>
        <v>Molten Salt Reactor (MSR) Technology</v>
      </c>
      <c r="K5" s="12" t="e">
        <f>TRIM(VLOOKUP(LEFT(Strategies[[#This Row],[Activity Level]], FIND(CHAR(160),SUBSTITUTE(Strategies[[#This Row],[Activity Level]]&amp;".", ".", CHAR(160), 4)) -1),  Strategy!$G:$H, 2))</f>
        <v>#VALUE!</v>
      </c>
      <c r="L5" s="12" t="e">
        <f>TRIM(VLOOKUP(LEFT(Strategies[[#This Row],[Activity Level]], FIND(CHAR(160),SUBSTITUTE(Strategies[[#This Row],[Activity Level]]&amp;".", ".", CHAR(160), 5)) -1),  Strategy!$G:$H, 2))</f>
        <v>#VALUE!</v>
      </c>
    </row>
    <row r="6" spans="1:12" ht="28" x14ac:dyDescent="0.3">
      <c r="A6" s="33"/>
      <c r="B6" s="33"/>
      <c r="C6" s="33"/>
      <c r="D6" s="33"/>
      <c r="E6" s="33" t="s">
        <v>12</v>
      </c>
      <c r="F6" s="34">
        <v>1</v>
      </c>
      <c r="G6" s="21" t="s">
        <v>21</v>
      </c>
      <c r="H6" s="35" t="s">
        <v>22</v>
      </c>
      <c r="I6" s="12" t="str">
        <f>TRIM(VLOOKUP(LEFT(Strategies[[#This Row],[Activity Level]], FIND(CHAR(160),SUBSTITUTE(Strategies[[#This Row],[Activity Level]]&amp;".", ".", CHAR(160), 2)) -1),  Strategy!$G:$H, 2))</f>
        <v>Competency Modeling to ensure adequate workforce skillset</v>
      </c>
      <c r="J6" s="12" t="e">
        <f>TRIM(VLOOKUP(LEFT(Strategies[[#This Row],[Activity Level]], FIND(CHAR(160),SUBSTITUTE(Strategies[[#This Row],[Activity Level]]&amp;".", ".", CHAR(160), 3)) -1),  Strategy!$G:$H, 2))</f>
        <v>#VALUE!</v>
      </c>
      <c r="K6" s="12" t="e">
        <f>TRIM(VLOOKUP(LEFT(Strategies[[#This Row],[Activity Level]], FIND(CHAR(160),SUBSTITUTE(Strategies[[#This Row],[Activity Level]]&amp;".", ".", CHAR(160), 4)) -1),  Strategy!$G:$H, 2))</f>
        <v>#VALUE!</v>
      </c>
      <c r="L6" s="12" t="e">
        <f>TRIM(VLOOKUP(LEFT(Strategies[[#This Row],[Activity Level]], FIND(CHAR(160),SUBSTITUTE(Strategies[[#This Row],[Activity Level]]&amp;".", ".", CHAR(160), 5)) -1),  Strategy!$G:$H, 2))</f>
        <v>#VALUE!</v>
      </c>
    </row>
    <row r="7" spans="1:12" ht="17" customHeight="1" x14ac:dyDescent="0.3">
      <c r="A7" s="33"/>
      <c r="B7" s="33"/>
      <c r="C7" s="33"/>
      <c r="D7" s="33"/>
      <c r="E7" s="33"/>
      <c r="F7" s="34">
        <v>1</v>
      </c>
      <c r="G7" s="22" t="s">
        <v>23</v>
      </c>
      <c r="H7" s="35" t="s">
        <v>24</v>
      </c>
      <c r="I7" s="13" t="str">
        <f>TRIM(VLOOKUP(LEFT(Strategies[[#This Row],[Activity Level]], FIND(CHAR(160),SUBSTITUTE(Strategies[[#This Row],[Activity Level]]&amp;".", ".", CHAR(160), 2)) -1),  Strategy!$G:$H, 2))</f>
        <v>Knowledge Management</v>
      </c>
      <c r="J7" s="13" t="e">
        <f>TRIM(VLOOKUP(LEFT(Strategies[[#This Row],[Activity Level]], FIND(CHAR(160),SUBSTITUTE(Strategies[[#This Row],[Activity Level]]&amp;".", ".", CHAR(160), 3)) -1),  Strategy!$G:$H, 2))</f>
        <v>#VALUE!</v>
      </c>
      <c r="K7" s="13" t="e">
        <f>TRIM(VLOOKUP(LEFT(Strategies[[#This Row],[Activity Level]], FIND(CHAR(160),SUBSTITUTE(Strategies[[#This Row],[Activity Level]]&amp;".", ".", CHAR(160), 4)) -1),  Strategy!$G:$H, 2))</f>
        <v>#VALUE!</v>
      </c>
      <c r="L7" s="13" t="e">
        <f>TRIM(VLOOKUP(LEFT(Strategies[[#This Row],[Activity Level]], FIND(CHAR(160),SUBSTITUTE(Strategies[[#This Row],[Activity Level]]&amp;".", ".", CHAR(160), 5)) -1),  Strategy!$G:$H, 2))</f>
        <v>#VALUE!</v>
      </c>
    </row>
    <row r="8" spans="1:12" ht="20.399999999999999" customHeight="1" x14ac:dyDescent="0.3">
      <c r="A8" s="33"/>
      <c r="B8" s="33"/>
      <c r="C8" s="33"/>
      <c r="D8" s="33"/>
      <c r="E8" s="33" t="s">
        <v>12</v>
      </c>
      <c r="F8" s="34">
        <v>2</v>
      </c>
      <c r="G8" s="22" t="s">
        <v>25</v>
      </c>
      <c r="H8" s="35" t="s">
        <v>26</v>
      </c>
      <c r="I8" s="12" t="str">
        <f>TRIM(VLOOKUP(LEFT(Strategies[[#This Row],[Activity Level]], FIND(CHAR(160),SUBSTITUTE(Strategies[[#This Row],[Activity Level]]&amp;".", ".", CHAR(160), 2)) -1),  Strategy!$G:$H, 2))</f>
        <v>Identification and Assessment of Available Codes</v>
      </c>
      <c r="J8" s="12" t="e">
        <f>TRIM(VLOOKUP(LEFT(Strategies[[#This Row],[Activity Level]], FIND(CHAR(160),SUBSTITUTE(Strategies[[#This Row],[Activity Level]]&amp;".", ".", CHAR(160), 3)) -1),  Strategy!$G:$H, 2))</f>
        <v>#VALUE!</v>
      </c>
      <c r="K8" s="12" t="e">
        <f>TRIM(VLOOKUP(LEFT(Strategies[[#This Row],[Activity Level]], FIND(CHAR(160),SUBSTITUTE(Strategies[[#This Row],[Activity Level]]&amp;".", ".", CHAR(160), 4)) -1),  Strategy!$G:$H, 2))</f>
        <v>#VALUE!</v>
      </c>
      <c r="L8" s="12" t="e">
        <f>TRIM(VLOOKUP(LEFT(Strategies[[#This Row],[Activity Level]], FIND(CHAR(160),SUBSTITUTE(Strategies[[#This Row],[Activity Level]]&amp;".", ".", CHAR(160), 5)) -1),  Strategy!$G:$H, 2))</f>
        <v>#VALUE!</v>
      </c>
    </row>
    <row r="9" spans="1:12" ht="28" x14ac:dyDescent="0.3">
      <c r="A9" s="33"/>
      <c r="B9" s="33"/>
      <c r="C9" s="33"/>
      <c r="D9" s="33"/>
      <c r="E9" s="33"/>
      <c r="F9" s="34">
        <v>2</v>
      </c>
      <c r="G9" s="22" t="s">
        <v>27</v>
      </c>
      <c r="H9" s="35" t="s">
        <v>28</v>
      </c>
      <c r="I9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9" s="12" t="e">
        <f>TRIM(VLOOKUP(LEFT(Strategies[[#This Row],[Activity Level]], FIND(CHAR(160),SUBSTITUTE(Strategies[[#This Row],[Activity Level]]&amp;".", ".", CHAR(160), 3)) -1),  Strategy!$G:$H, 2))</f>
        <v>#VALUE!</v>
      </c>
      <c r="K9" s="12" t="e">
        <f>TRIM(VLOOKUP(LEFT(Strategies[[#This Row],[Activity Level]], FIND(CHAR(160),SUBSTITUTE(Strategies[[#This Row],[Activity Level]]&amp;".", ".", CHAR(160), 4)) -1),  Strategy!$G:$H, 2))</f>
        <v>#VALUE!</v>
      </c>
      <c r="L9" s="12" t="e">
        <f>TRIM(VLOOKUP(LEFT(Strategies[[#This Row],[Activity Level]], FIND(CHAR(160),SUBSTITUTE(Strategies[[#This Row],[Activity Level]]&amp;".", ".", CHAR(160), 5)) -1),  Strategy!$G:$H, 2))</f>
        <v>#VALUE!</v>
      </c>
    </row>
    <row r="10" spans="1:12" ht="28" x14ac:dyDescent="0.3">
      <c r="A10" s="33"/>
      <c r="B10" s="33"/>
      <c r="C10" s="33"/>
      <c r="D10" s="33"/>
      <c r="E10" s="33"/>
      <c r="F10" s="34">
        <v>2</v>
      </c>
      <c r="G10" s="21" t="s">
        <v>29</v>
      </c>
      <c r="H10" s="35" t="s">
        <v>30</v>
      </c>
      <c r="I10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0" s="12" t="str">
        <f>TRIM(VLOOKUP(LEFT(Strategies[[#This Row],[Activity Level]], FIND(CHAR(160),SUBSTITUTE(Strategies[[#This Row],[Activity Level]]&amp;".", ".", CHAR(160), 3)) -1),  Strategy!$G:$H, 2))</f>
        <v>Code Assessment Report Volume 1 (Systems Analysis)</v>
      </c>
      <c r="K10" s="12" t="e">
        <f>TRIM(VLOOKUP(LEFT(Strategies[[#This Row],[Activity Level]], FIND(CHAR(160),SUBSTITUTE(Strategies[[#This Row],[Activity Level]]&amp;".", ".", CHAR(160), 4)) -1),  Strategy!$G:$H, 2))</f>
        <v>#VALUE!</v>
      </c>
      <c r="L10" s="12" t="e">
        <f>TRIM(VLOOKUP(LEFT(Strategies[[#This Row],[Activity Level]], FIND(CHAR(160),SUBSTITUTE(Strategies[[#This Row],[Activity Level]]&amp;".", ".", CHAR(160), 5)) -1),  Strategy!$G:$H, 2))</f>
        <v>#VALUE!</v>
      </c>
    </row>
    <row r="11" spans="1:12" ht="28" x14ac:dyDescent="0.3">
      <c r="A11" s="33"/>
      <c r="B11" s="33"/>
      <c r="C11" s="33"/>
      <c r="D11" s="33"/>
      <c r="E11" s="33" t="s">
        <v>12</v>
      </c>
      <c r="F11" s="34">
        <v>2</v>
      </c>
      <c r="G11" s="22" t="s">
        <v>31</v>
      </c>
      <c r="H11" s="35" t="s">
        <v>32</v>
      </c>
      <c r="I11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1" s="12" t="str">
        <f>TRIM(VLOOKUP(LEFT(Strategies[[#This Row],[Activity Level]], FIND(CHAR(160),SUBSTITUTE(Strategies[[#This Row],[Activity Level]]&amp;".", ".", CHAR(160), 3)) -1),  Strategy!$G:$H, 2))</f>
        <v>Code Assessment Report Volume 1 (Systems Analysis)</v>
      </c>
      <c r="K11" s="12" t="str">
        <f>TRIM(VLOOKUP(LEFT(Strategies[[#This Row],[Activity Level]], FIND(CHAR(160),SUBSTITUTE(Strategies[[#This Row],[Activity Level]]&amp;".", ".", CHAR(160), 4)) -1),  Strategy!$G:$H, 2))</f>
        <v>Reference plant model for Heat Pipe-Cooled Micro Reactor</v>
      </c>
      <c r="L11" s="12" t="e">
        <f>TRIM(VLOOKUP(LEFT(Strategies[[#This Row],[Activity Level]], FIND(CHAR(160),SUBSTITUTE(Strategies[[#This Row],[Activity Level]]&amp;".", ".", CHAR(160), 5)) -1),  Strategy!$G:$H, 2))</f>
        <v>#VALUE!</v>
      </c>
    </row>
    <row r="12" spans="1:12" ht="28" x14ac:dyDescent="0.3">
      <c r="A12" s="33"/>
      <c r="B12" s="33"/>
      <c r="C12" s="33"/>
      <c r="D12" s="33"/>
      <c r="E12" s="33" t="s">
        <v>12</v>
      </c>
      <c r="F12" s="34">
        <v>2</v>
      </c>
      <c r="G12" s="22" t="s">
        <v>33</v>
      </c>
      <c r="H12" s="35" t="s">
        <v>34</v>
      </c>
      <c r="I12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2" s="12" t="str">
        <f>TRIM(VLOOKUP(LEFT(Strategies[[#This Row],[Activity Level]], FIND(CHAR(160),SUBSTITUTE(Strategies[[#This Row],[Activity Level]]&amp;".", ".", CHAR(160), 3)) -1),  Strategy!$G:$H, 2))</f>
        <v>Code Assessment Report Volume 1 (Systems Analysis)</v>
      </c>
      <c r="K12" s="12" t="str">
        <f>TRIM(VLOOKUP(LEFT(Strategies[[#This Row],[Activity Level]], FIND(CHAR(160),SUBSTITUTE(Strategies[[#This Row],[Activity Level]]&amp;".", ".", CHAR(160), 4)) -1),  Strategy!$G:$H, 2))</f>
        <v>Reference plant model for Sodium-Cooled Fast Reactor</v>
      </c>
      <c r="L12" s="12" t="e">
        <f>TRIM(VLOOKUP(LEFT(Strategies[[#This Row],[Activity Level]], FIND(CHAR(160),SUBSTITUTE(Strategies[[#This Row],[Activity Level]]&amp;".", ".", CHAR(160), 5)) -1),  Strategy!$G:$H, 2))</f>
        <v>#VALUE!</v>
      </c>
    </row>
    <row r="13" spans="1:12" ht="28" x14ac:dyDescent="0.3">
      <c r="A13" s="33"/>
      <c r="B13" s="33"/>
      <c r="C13" s="33"/>
      <c r="D13" s="33"/>
      <c r="E13" s="33" t="s">
        <v>12</v>
      </c>
      <c r="F13" s="34">
        <v>2</v>
      </c>
      <c r="G13" s="22" t="s">
        <v>35</v>
      </c>
      <c r="H13" s="35" t="s">
        <v>36</v>
      </c>
      <c r="I13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3" s="12" t="str">
        <f>TRIM(VLOOKUP(LEFT(Strategies[[#This Row],[Activity Level]], FIND(CHAR(160),SUBSTITUTE(Strategies[[#This Row],[Activity Level]]&amp;".", ".", CHAR(160), 3)) -1),  Strategy!$G:$H, 2))</f>
        <v>Code Assessment Report Volume 1 (Systems Analysis)</v>
      </c>
      <c r="K13" s="12" t="str">
        <f>TRIM(VLOOKUP(LEFT(Strategies[[#This Row],[Activity Level]], FIND(CHAR(160),SUBSTITUTE(Strategies[[#This Row],[Activity Level]]&amp;".", ".", CHAR(160), 4)) -1),  Strategy!$G:$H, 2))</f>
        <v>Reference plant model for Molten-Salt Cooled Pebble Bed Reactor</v>
      </c>
      <c r="L13" s="12" t="e">
        <f>TRIM(VLOOKUP(LEFT(Strategies[[#This Row],[Activity Level]], FIND(CHAR(160),SUBSTITUTE(Strategies[[#This Row],[Activity Level]]&amp;".", ".", CHAR(160), 5)) -1),  Strategy!$G:$H, 2))</f>
        <v>#VALUE!</v>
      </c>
    </row>
    <row r="14" spans="1:12" ht="28" x14ac:dyDescent="0.3">
      <c r="A14" s="33"/>
      <c r="B14" s="33"/>
      <c r="C14" s="33"/>
      <c r="D14" s="33"/>
      <c r="E14" s="33"/>
      <c r="F14" s="34">
        <v>2</v>
      </c>
      <c r="G14" s="22" t="s">
        <v>37</v>
      </c>
      <c r="H14" s="35" t="s">
        <v>38</v>
      </c>
      <c r="I14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4" s="12" t="str">
        <f>TRIM(VLOOKUP(LEFT(Strategies[[#This Row],[Activity Level]], FIND(CHAR(160),SUBSTITUTE(Strategies[[#This Row],[Activity Level]]&amp;".", ".", CHAR(160), 3)) -1),  Strategy!$G:$H, 2))</f>
        <v>Code Assessment Report Volume 1 (Systems Analysis)</v>
      </c>
      <c r="K14" s="12" t="str">
        <f>TRIM(VLOOKUP(LEFT(Strategies[[#This Row],[Activity Level]], FIND(CHAR(160),SUBSTITUTE(Strategies[[#This Row],[Activity Level]]&amp;".", ".", CHAR(160), 4)) -1),  Strategy!$G:$H, 2))</f>
        <v>Reference plant model for Monolith-type Micro-Reactor</v>
      </c>
      <c r="L14" s="12" t="e">
        <f>TRIM(VLOOKUP(LEFT(Strategies[[#This Row],[Activity Level]], FIND(CHAR(160),SUBSTITUTE(Strategies[[#This Row],[Activity Level]]&amp;".", ".", CHAR(160), 5)) -1),  Strategy!$G:$H, 2))</f>
        <v>#VALUE!</v>
      </c>
    </row>
    <row r="15" spans="1:12" ht="28" x14ac:dyDescent="0.3">
      <c r="A15" s="33"/>
      <c r="B15" s="33"/>
      <c r="C15" s="33"/>
      <c r="D15" s="33"/>
      <c r="E15" s="33"/>
      <c r="F15" s="34">
        <v>2</v>
      </c>
      <c r="G15" s="22" t="s">
        <v>39</v>
      </c>
      <c r="H15" s="35" t="s">
        <v>40</v>
      </c>
      <c r="I15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5" s="12" t="str">
        <f>TRIM(VLOOKUP(LEFT(Strategies[[#This Row],[Activity Level]], FIND(CHAR(160),SUBSTITUTE(Strategies[[#This Row],[Activity Level]]&amp;".", ".", CHAR(160), 3)) -1),  Strategy!$G:$H, 2))</f>
        <v>Code Assessment Report Volume 1 (Systems Analysis)</v>
      </c>
      <c r="K15" s="12" t="str">
        <f>TRIM(VLOOKUP(LEFT(Strategies[[#This Row],[Activity Level]], FIND(CHAR(160),SUBSTITUTE(Strategies[[#This Row],[Activity Level]]&amp;".", ".", CHAR(160), 4)) -1),  Strategy!$G:$H, 2))</f>
        <v>Reference plant model for Gas-Cooled Pebble Bed Reactor</v>
      </c>
      <c r="L15" s="12" t="e">
        <f>TRIM(VLOOKUP(LEFT(Strategies[[#This Row],[Activity Level]], FIND(CHAR(160),SUBSTITUTE(Strategies[[#This Row],[Activity Level]]&amp;".", ".", CHAR(160), 5)) -1),  Strategy!$G:$H, 2))</f>
        <v>#VALUE!</v>
      </c>
    </row>
    <row r="16" spans="1:12" ht="28" x14ac:dyDescent="0.3">
      <c r="A16" s="33"/>
      <c r="B16" s="33"/>
      <c r="C16" s="33"/>
      <c r="D16" s="33"/>
      <c r="E16" s="33"/>
      <c r="F16" s="34">
        <v>2</v>
      </c>
      <c r="G16" s="21" t="s">
        <v>41</v>
      </c>
      <c r="H16" s="35" t="s">
        <v>42</v>
      </c>
      <c r="I16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6" s="12" t="str">
        <f>TRIM(VLOOKUP(LEFT(Strategies[[#This Row],[Activity Level]], FIND(CHAR(160),SUBSTITUTE(Strategies[[#This Row],[Activity Level]]&amp;".", ".", CHAR(160), 3)) -1),  Strategy!$G:$H, 2))</f>
        <v>Code Assessment Report Volume 2 (Fuel Perf. Anaylsis)</v>
      </c>
      <c r="K16" s="12" t="e">
        <f>TRIM(VLOOKUP(LEFT(Strategies[[#This Row],[Activity Level]], FIND(CHAR(160),SUBSTITUTE(Strategies[[#This Row],[Activity Level]]&amp;".", ".", CHAR(160), 4)) -1),  Strategy!$G:$H, 2))</f>
        <v>#VALUE!</v>
      </c>
      <c r="L16" s="12" t="e">
        <f>TRIM(VLOOKUP(LEFT(Strategies[[#This Row],[Activity Level]], FIND(CHAR(160),SUBSTITUTE(Strategies[[#This Row],[Activity Level]]&amp;".", ".", CHAR(160), 5)) -1),  Strategy!$G:$H, 2))</f>
        <v>#VALUE!</v>
      </c>
    </row>
    <row r="17" spans="1:12" ht="28" x14ac:dyDescent="0.3">
      <c r="A17" s="33"/>
      <c r="B17" s="33"/>
      <c r="C17" s="33"/>
      <c r="D17" s="33"/>
      <c r="E17" s="33" t="s">
        <v>12</v>
      </c>
      <c r="F17" s="34">
        <v>2</v>
      </c>
      <c r="G17" s="21" t="s">
        <v>43</v>
      </c>
      <c r="H17" s="35" t="s">
        <v>44</v>
      </c>
      <c r="I17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7" s="12" t="str">
        <f>TRIM(VLOOKUP(LEFT(Strategies[[#This Row],[Activity Level]], FIND(CHAR(160),SUBSTITUTE(Strategies[[#This Row],[Activity Level]]&amp;".", ".", CHAR(160), 3)) -1),  Strategy!$G:$H, 2))</f>
        <v>Code Assessment Report Volume 2 (Fuel Perf. Anaylsis)</v>
      </c>
      <c r="K17" s="12" t="str">
        <f>TRIM(VLOOKUP(LEFT(Strategies[[#This Row],[Activity Level]], FIND(CHAR(160),SUBSTITUTE(Strategies[[#This Row],[Activity Level]]&amp;".", ".", CHAR(160), 4)) -1),  Strategy!$G:$H, 2))</f>
        <v>FAST code assessment for metallic fuel</v>
      </c>
      <c r="L17" s="12" t="e">
        <f>TRIM(VLOOKUP(LEFT(Strategies[[#This Row],[Activity Level]], FIND(CHAR(160),SUBSTITUTE(Strategies[[#This Row],[Activity Level]]&amp;".", ".", CHAR(160), 5)) -1),  Strategy!$G:$H, 2))</f>
        <v>#VALUE!</v>
      </c>
    </row>
    <row r="18" spans="1:12" ht="28" x14ac:dyDescent="0.3">
      <c r="A18" s="33"/>
      <c r="B18" s="33"/>
      <c r="C18" s="33"/>
      <c r="D18" s="33"/>
      <c r="E18" s="33" t="s">
        <v>12</v>
      </c>
      <c r="F18" s="34">
        <v>2</v>
      </c>
      <c r="G18" s="21" t="s">
        <v>45</v>
      </c>
      <c r="H18" s="35" t="s">
        <v>46</v>
      </c>
      <c r="I18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8" s="12" t="str">
        <f>TRIM(VLOOKUP(LEFT(Strategies[[#This Row],[Activity Level]], FIND(CHAR(160),SUBSTITUTE(Strategies[[#This Row],[Activity Level]]&amp;".", ".", CHAR(160), 3)) -1),  Strategy!$G:$H, 2))</f>
        <v>Code Assessment Report Volume 2 (Fuel Perf. Anaylsis)</v>
      </c>
      <c r="K18" s="12" t="str">
        <f>TRIM(VLOOKUP(LEFT(Strategies[[#This Row],[Activity Level]], FIND(CHAR(160),SUBSTITUTE(Strategies[[#This Row],[Activity Level]]&amp;".", ".", CHAR(160), 4)) -1),  Strategy!$G:$H, 2))</f>
        <v>FAST code assessment for TRISO fuel</v>
      </c>
      <c r="L18" s="12" t="e">
        <f>TRIM(VLOOKUP(LEFT(Strategies[[#This Row],[Activity Level]], FIND(CHAR(160),SUBSTITUTE(Strategies[[#This Row],[Activity Level]]&amp;".", ".", CHAR(160), 5)) -1),  Strategy!$G:$H, 2))</f>
        <v>#VALUE!</v>
      </c>
    </row>
    <row r="19" spans="1:12" ht="28" x14ac:dyDescent="0.3">
      <c r="A19" s="33"/>
      <c r="B19" s="33"/>
      <c r="C19" s="33"/>
      <c r="D19" s="33"/>
      <c r="E19" s="33"/>
      <c r="F19" s="34">
        <v>2</v>
      </c>
      <c r="G19" s="21" t="s">
        <v>47</v>
      </c>
      <c r="H19" s="35" t="s">
        <v>48</v>
      </c>
      <c r="I19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19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19" s="12" t="e">
        <f>TRIM(VLOOKUP(LEFT(Strategies[[#This Row],[Activity Level]], FIND(CHAR(160),SUBSTITUTE(Strategies[[#This Row],[Activity Level]]&amp;".", ".", CHAR(160), 4)) -1),  Strategy!$G:$H, 2))</f>
        <v>#VALUE!</v>
      </c>
      <c r="L19" s="12" t="e">
        <f>TRIM(VLOOKUP(LEFT(Strategies[[#This Row],[Activity Level]], FIND(CHAR(160),SUBSTITUTE(Strategies[[#This Row],[Activity Level]]&amp;".", ".", CHAR(160), 5)) -1),  Strategy!$G:$H, 2))</f>
        <v>#VALUE!</v>
      </c>
    </row>
    <row r="20" spans="1:12" ht="28" x14ac:dyDescent="0.3">
      <c r="A20" s="33"/>
      <c r="B20" s="33"/>
      <c r="C20" s="33"/>
      <c r="D20" s="33"/>
      <c r="E20" s="33"/>
      <c r="F20" s="34">
        <v>2</v>
      </c>
      <c r="G20" s="22" t="s">
        <v>49</v>
      </c>
      <c r="H20" s="35" t="s">
        <v>50</v>
      </c>
      <c r="I20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0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0" s="12" t="str">
        <f>TRIM(VLOOKUP(LEFT(Strategies[[#This Row],[Activity Level]], FIND(CHAR(160),SUBSTITUTE(Strategies[[#This Row],[Activity Level]]&amp;".", ".", CHAR(160), 4)) -1),  Strategy!$G:$H, 2))</f>
        <v>Non-LWR MELCOR (Source Term) Demonstration Project</v>
      </c>
      <c r="L20" s="12" t="e">
        <f>TRIM(VLOOKUP(LEFT(Strategies[[#This Row],[Activity Level]], FIND(CHAR(160),SUBSTITUTE(Strategies[[#This Row],[Activity Level]]&amp;".", ".", CHAR(160), 5)) -1),  Strategy!$G:$H, 2))</f>
        <v>#VALUE!</v>
      </c>
    </row>
    <row r="21" spans="1:12" ht="42" x14ac:dyDescent="0.3">
      <c r="A21" s="33"/>
      <c r="B21" s="33"/>
      <c r="C21" s="33"/>
      <c r="D21" s="33"/>
      <c r="E21" s="33" t="s">
        <v>12</v>
      </c>
      <c r="F21" s="34">
        <v>2</v>
      </c>
      <c r="G21" s="22" t="s">
        <v>51</v>
      </c>
      <c r="H21" s="35" t="s">
        <v>52</v>
      </c>
      <c r="I21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1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1" s="12" t="str">
        <f>TRIM(VLOOKUP(LEFT(Strategies[[#This Row],[Activity Level]], FIND(CHAR(160),SUBSTITUTE(Strategies[[#This Row],[Activity Level]]&amp;".", ".", CHAR(160), 4)) -1),  Strategy!$G:$H, 2))</f>
        <v>Non-LWR MELCOR (Source Term) Demonstration Project</v>
      </c>
      <c r="L21" s="12" t="str">
        <f>TRIM(VLOOKUP(LEFT(Strategies[[#This Row],[Activity Level]], FIND(CHAR(160),SUBSTITUTE(Strategies[[#This Row],[Activity Level]]&amp;".", ".", CHAR(160), 5)) -1),  Strategy!$G:$H, 2))</f>
        <v>Reference SCALE/MELCOR plant model for Heat Pipe-Cooled Micro Reactor</v>
      </c>
    </row>
    <row r="22" spans="1:12" ht="42" x14ac:dyDescent="0.3">
      <c r="A22" s="33"/>
      <c r="B22" s="33"/>
      <c r="C22" s="33"/>
      <c r="D22" s="33"/>
      <c r="E22" s="33" t="s">
        <v>12</v>
      </c>
      <c r="F22" s="34">
        <v>2</v>
      </c>
      <c r="G22" s="22" t="s">
        <v>53</v>
      </c>
      <c r="H22" s="35" t="s">
        <v>54</v>
      </c>
      <c r="I22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2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2" s="12" t="str">
        <f>TRIM(VLOOKUP(LEFT(Strategies[[#This Row],[Activity Level]], FIND(CHAR(160),SUBSTITUTE(Strategies[[#This Row],[Activity Level]]&amp;".", ".", CHAR(160), 4)) -1),  Strategy!$G:$H, 2))</f>
        <v>Non-LWR MELCOR (Source Term) Demonstration Project</v>
      </c>
      <c r="L22" s="12" t="str">
        <f>TRIM(VLOOKUP(LEFT(Strategies[[#This Row],[Activity Level]], FIND(CHAR(160),SUBSTITUTE(Strategies[[#This Row],[Activity Level]]&amp;".", ".", CHAR(160), 5)) -1),  Strategy!$G:$H, 2))</f>
        <v>Reference SCALE/MELCOR plant model for High-Temperature Gas-Cooled Reactor</v>
      </c>
    </row>
    <row r="23" spans="1:12" ht="42" x14ac:dyDescent="0.3">
      <c r="A23" s="33"/>
      <c r="B23" s="33"/>
      <c r="C23" s="33"/>
      <c r="D23" s="33"/>
      <c r="E23" s="33" t="s">
        <v>12</v>
      </c>
      <c r="F23" s="34">
        <v>2</v>
      </c>
      <c r="G23" s="22" t="s">
        <v>55</v>
      </c>
      <c r="H23" s="35" t="s">
        <v>56</v>
      </c>
      <c r="I23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3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3" s="12" t="str">
        <f>TRIM(VLOOKUP(LEFT(Strategies[[#This Row],[Activity Level]], FIND(CHAR(160),SUBSTITUTE(Strategies[[#This Row],[Activity Level]]&amp;".", ".", CHAR(160), 4)) -1),  Strategy!$G:$H, 2))</f>
        <v>Non-LWR MELCOR (Source Term) Demonstration Project</v>
      </c>
      <c r="L23" s="12" t="str">
        <f>TRIM(VLOOKUP(LEFT(Strategies[[#This Row],[Activity Level]], FIND(CHAR(160),SUBSTITUTE(Strategies[[#This Row],[Activity Level]]&amp;".", ".", CHAR(160), 5)) -1),  Strategy!$G:$H, 2))</f>
        <v>Reference SCALE/MELCOR plant model for Molten Salt Cooled Pebble Bed Reactor</v>
      </c>
    </row>
    <row r="24" spans="1:12" ht="42" x14ac:dyDescent="0.3">
      <c r="A24" s="33"/>
      <c r="B24" s="33"/>
      <c r="C24" s="33"/>
      <c r="D24" s="33"/>
      <c r="E24" s="33"/>
      <c r="F24" s="34">
        <v>2</v>
      </c>
      <c r="G24" s="22" t="s">
        <v>57</v>
      </c>
      <c r="H24" s="35" t="s">
        <v>58</v>
      </c>
      <c r="I24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4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4" s="12" t="str">
        <f>TRIM(VLOOKUP(LEFT(Strategies[[#This Row],[Activity Level]], FIND(CHAR(160),SUBSTITUTE(Strategies[[#This Row],[Activity Level]]&amp;".", ".", CHAR(160), 4)) -1),  Strategy!$G:$H, 2))</f>
        <v>Non-LWR MELCOR (Source Term) Demonstration Project</v>
      </c>
      <c r="L24" s="12" t="str">
        <f>TRIM(VLOOKUP(LEFT(Strategies[[#This Row],[Activity Level]], FIND(CHAR(160),SUBSTITUTE(Strategies[[#This Row],[Activity Level]]&amp;".", ".", CHAR(160), 5)) -1),  Strategy!$G:$H, 2))</f>
        <v>Reference SCALE/MELCOR plant model for Molten Salt Fueled Reactor</v>
      </c>
    </row>
    <row r="25" spans="1:12" ht="42" x14ac:dyDescent="0.3">
      <c r="A25" s="33"/>
      <c r="B25" s="33"/>
      <c r="C25" s="33"/>
      <c r="D25" s="33"/>
      <c r="E25" s="33"/>
      <c r="F25" s="34">
        <v>2</v>
      </c>
      <c r="G25" s="22" t="s">
        <v>59</v>
      </c>
      <c r="H25" s="35" t="s">
        <v>60</v>
      </c>
      <c r="I25" s="13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5" s="13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5" s="13" t="str">
        <f>TRIM(VLOOKUP(LEFT(Strategies[[#This Row],[Activity Level]], FIND(CHAR(160),SUBSTITUTE(Strategies[[#This Row],[Activity Level]]&amp;".", ".", CHAR(160), 4)) -1),  Strategy!$G:$H, 2))</f>
        <v>Non-LWR MELCOR (Source Term) Demonstration Project</v>
      </c>
      <c r="L25" s="13" t="str">
        <f>TRIM(VLOOKUP(LEFT(Strategies[[#This Row],[Activity Level]], FIND(CHAR(160),SUBSTITUTE(Strategies[[#This Row],[Activity Level]]&amp;".", ".", CHAR(160), 5)) -1),  Strategy!$G:$H, 2))</f>
        <v>Reference SCALE/MELCOR plant model for Sodium-Cooled Fast Reactor</v>
      </c>
    </row>
    <row r="26" spans="1:12" ht="28" x14ac:dyDescent="0.3">
      <c r="A26" s="33"/>
      <c r="B26" s="33"/>
      <c r="C26" s="33"/>
      <c r="D26" s="33"/>
      <c r="E26" s="33" t="s">
        <v>12</v>
      </c>
      <c r="F26" s="34">
        <v>2</v>
      </c>
      <c r="G26" s="21" t="s">
        <v>61</v>
      </c>
      <c r="H26" s="35" t="s">
        <v>62</v>
      </c>
      <c r="I26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6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6" s="12" t="str">
        <f>TRIM(VLOOKUP(LEFT(Strategies[[#This Row],[Activity Level]], FIND(CHAR(160),SUBSTITUTE(Strategies[[#This Row],[Activity Level]]&amp;".", ".", CHAR(160), 4)) -1),  Strategy!$G:$H, 2))</f>
        <v>MACCS radionuclide screening analysis</v>
      </c>
      <c r="L26" s="12" t="e">
        <f>TRIM(VLOOKUP(LEFT(Strategies[[#This Row],[Activity Level]], FIND(CHAR(160),SUBSTITUTE(Strategies[[#This Row],[Activity Level]]&amp;".", ".", CHAR(160), 5)) -1),  Strategy!$G:$H, 2))</f>
        <v>#VALUE!</v>
      </c>
    </row>
    <row r="27" spans="1:12" ht="42" x14ac:dyDescent="0.3">
      <c r="A27" s="33"/>
      <c r="B27" s="33"/>
      <c r="C27" s="33"/>
      <c r="D27" s="33"/>
      <c r="E27" s="33" t="s">
        <v>12</v>
      </c>
      <c r="F27" s="34">
        <v>2</v>
      </c>
      <c r="G27" s="22" t="s">
        <v>63</v>
      </c>
      <c r="H27" s="35" t="s">
        <v>197</v>
      </c>
      <c r="I27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7" s="12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7" s="12" t="str">
        <f>TRIM(VLOOKUP(LEFT(Strategies[[#This Row],[Activity Level]], FIND(CHAR(160),SUBSTITUTE(Strategies[[#This Row],[Activity Level]]&amp;".", ".", CHAR(160), 4)) -1),  Strategy!$G:$H, 2))</f>
        <v>MACCS near-field atmospheric transport and dispersion model</v>
      </c>
      <c r="L27" s="12" t="e">
        <f>TRIM(VLOOKUP(LEFT(Strategies[[#This Row],[Activity Level]], FIND(CHAR(160),SUBSTITUTE(Strategies[[#This Row],[Activity Level]]&amp;".", ".", CHAR(160), 5)) -1),  Strategy!$G:$H, 2))</f>
        <v>#VALUE!</v>
      </c>
    </row>
    <row r="28" spans="1:12" ht="42" x14ac:dyDescent="0.3">
      <c r="A28" s="33"/>
      <c r="B28" s="33"/>
      <c r="C28" s="33"/>
      <c r="D28" s="33"/>
      <c r="E28" s="33"/>
      <c r="F28" s="34">
        <v>2</v>
      </c>
      <c r="G28" s="22" t="s">
        <v>64</v>
      </c>
      <c r="H28" s="35" t="s">
        <v>65</v>
      </c>
      <c r="I28" s="13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8" s="13" t="str">
        <f>TRIM(VLOOKUP(LEFT(Strategies[[#This Row],[Activity Level]], FIND(CHAR(160),SUBSTITUTE(Strategies[[#This Row],[Activity Level]]&amp;".", ".", CHAR(160), 3)) -1),  Strategy!$G:$H, 2))</f>
        <v>Code Assessment Report Volume 3 (Source Term Analysis)</v>
      </c>
      <c r="K28" s="13" t="str">
        <f>TRIM(VLOOKUP(LEFT(Strategies[[#This Row],[Activity Level]], FIND(CHAR(160),SUBSTITUTE(Strategies[[#This Row],[Activity Level]]&amp;".", ".", CHAR(160), 4)) -1),  Strategy!$G:$H, 2))</f>
        <v>MACCS radionuclide properties on atmospheric transport and dosimetry</v>
      </c>
      <c r="L28" s="13" t="e">
        <f>TRIM(VLOOKUP(LEFT(Strategies[[#This Row],[Activity Level]], FIND(CHAR(160),SUBSTITUTE(Strategies[[#This Row],[Activity Level]]&amp;".", ".", CHAR(160), 5)) -1),  Strategy!$G:$H, 2))</f>
        <v>#VALUE!</v>
      </c>
    </row>
    <row r="29" spans="1:12" ht="42" x14ac:dyDescent="0.3">
      <c r="A29" s="33"/>
      <c r="B29" s="33"/>
      <c r="C29" s="33"/>
      <c r="D29" s="33"/>
      <c r="E29" s="33"/>
      <c r="F29" s="34">
        <v>2</v>
      </c>
      <c r="G29" s="21" t="s">
        <v>66</v>
      </c>
      <c r="H29" s="35" t="s">
        <v>67</v>
      </c>
      <c r="I29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29" s="12" t="str">
        <f>TRIM(VLOOKUP(LEFT(Strategies[[#This Row],[Activity Level]], FIND(CHAR(160),SUBSTITUTE(Strategies[[#This Row],[Activity Level]]&amp;".", ".", CHAR(160), 3)) -1),  Strategy!$G:$H, 2))</f>
        <v>Code Assessment Report Volume 4 (Licensing and Siting Dose Assessments)</v>
      </c>
      <c r="K29" s="12" t="e">
        <f>TRIM(VLOOKUP(LEFT(Strategies[[#This Row],[Activity Level]], FIND(CHAR(160),SUBSTITUTE(Strategies[[#This Row],[Activity Level]]&amp;".", ".", CHAR(160), 4)) -1),  Strategy!$G:$H, 2))</f>
        <v>#VALUE!</v>
      </c>
      <c r="L29" s="12" t="e">
        <f>TRIM(VLOOKUP(LEFT(Strategies[[#This Row],[Activity Level]], FIND(CHAR(160),SUBSTITUTE(Strategies[[#This Row],[Activity Level]]&amp;".", ".", CHAR(160), 5)) -1),  Strategy!$G:$H, 2))</f>
        <v>#VALUE!</v>
      </c>
    </row>
    <row r="30" spans="1:12" ht="42" x14ac:dyDescent="0.3">
      <c r="A30" s="33"/>
      <c r="B30" s="33"/>
      <c r="C30" s="33"/>
      <c r="D30" s="33"/>
      <c r="E30" s="33"/>
      <c r="F30" s="34">
        <v>2</v>
      </c>
      <c r="G30" s="22" t="s">
        <v>68</v>
      </c>
      <c r="H30" s="35" t="s">
        <v>69</v>
      </c>
      <c r="I30" s="13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30" s="13" t="str">
        <f>TRIM(VLOOKUP(LEFT(Strategies[[#This Row],[Activity Level]], FIND(CHAR(160),SUBSTITUTE(Strategies[[#This Row],[Activity Level]]&amp;".", ".", CHAR(160), 3)) -1),  Strategy!$G:$H, 2))</f>
        <v>Code Assessment Report Volume 4 (Licensing and Siting Dose Assessments)</v>
      </c>
      <c r="K30" s="13" t="str">
        <f>TRIM(VLOOKUP(LEFT(Strategies[[#This Row],[Activity Level]], FIND(CHAR(160),SUBSTITUTE(Strategies[[#This Row],[Activity Level]]&amp;".", ".", CHAR(160), 4)) -1),  Strategy!$G:$H, 2))</f>
        <v>Phase 1 - Atmospheric Code Consolidation</v>
      </c>
      <c r="L30" s="13" t="e">
        <f>TRIM(VLOOKUP(LEFT(Strategies[[#This Row],[Activity Level]], FIND(CHAR(160),SUBSTITUTE(Strategies[[#This Row],[Activity Level]]&amp;".", ".", CHAR(160), 5)) -1),  Strategy!$G:$H, 2))</f>
        <v>#VALUE!</v>
      </c>
    </row>
    <row r="31" spans="1:12" ht="28" x14ac:dyDescent="0.3">
      <c r="A31" s="33"/>
      <c r="B31" s="33"/>
      <c r="C31" s="33"/>
      <c r="D31" s="33"/>
      <c r="E31" s="33" t="s">
        <v>12</v>
      </c>
      <c r="F31" s="34">
        <v>2</v>
      </c>
      <c r="G31" s="21" t="s">
        <v>70</v>
      </c>
      <c r="H31" s="35" t="s">
        <v>71</v>
      </c>
      <c r="I31" s="12" t="str">
        <f>TRIM(VLOOKUP(LEFT(Strategies[[#This Row],[Activity Level]], FIND(CHAR(160),SUBSTITUTE(Strategies[[#This Row],[Activity Level]]&amp;".", ".", CHAR(160), 2)) -1),  Strategy!$G:$H, 2))</f>
        <v>Development of Non-LWR Computer Models and Analytical Tools</v>
      </c>
      <c r="J31" s="12" t="str">
        <f>TRIM(VLOOKUP(LEFT(Strategies[[#This Row],[Activity Level]], FIND(CHAR(160),SUBSTITUTE(Strategies[[#This Row],[Activity Level]]&amp;".", ".", CHAR(160), 3)) -1),  Strategy!$G:$H, 2))</f>
        <v>Code Assessment Report Volume 5 (Fuel Cycle Analysis)</v>
      </c>
      <c r="K31" s="12" t="e">
        <f>TRIM(VLOOKUP(LEFT(Strategies[[#This Row],[Activity Level]], FIND(CHAR(160),SUBSTITUTE(Strategies[[#This Row],[Activity Level]]&amp;".", ".", CHAR(160), 4)) -1),  Strategy!$G:$H, 2))</f>
        <v>#VALUE!</v>
      </c>
      <c r="L31" s="12" t="e">
        <f>TRIM(VLOOKUP(LEFT(Strategies[[#This Row],[Activity Level]], FIND(CHAR(160),SUBSTITUTE(Strategies[[#This Row],[Activity Level]]&amp;".", ".", CHAR(160), 5)) -1),  Strategy!$G:$H, 2))</f>
        <v>#VALUE!</v>
      </c>
    </row>
    <row r="32" spans="1:12" ht="28" x14ac:dyDescent="0.3">
      <c r="A32" s="33"/>
      <c r="B32" s="33"/>
      <c r="C32" s="33"/>
      <c r="D32" s="33"/>
      <c r="E32" s="33" t="s">
        <v>12</v>
      </c>
      <c r="F32" s="34">
        <v>2</v>
      </c>
      <c r="G32" s="22" t="s">
        <v>72</v>
      </c>
      <c r="H32" s="35" t="s">
        <v>73</v>
      </c>
      <c r="I32" s="12" t="str">
        <f>TRIM(VLOOKUP(LEFT(Strategies[[#This Row],[Activity Level]], FIND(CHAR(160),SUBSTITUTE(Strategies[[#This Row],[Activity Level]]&amp;".", ".", CHAR(160), 2)) -1),  Strategy!$G:$H, 2))</f>
        <v>Research plan and accomplishments in Materials, Chemistry, and Component Integrity for Adv. Rxs.</v>
      </c>
      <c r="J32" s="12" t="e">
        <f>TRIM(VLOOKUP(LEFT(Strategies[[#This Row],[Activity Level]], FIND(CHAR(160),SUBSTITUTE(Strategies[[#This Row],[Activity Level]]&amp;".", ".", CHAR(160), 3)) -1),  Strategy!$G:$H, 2))</f>
        <v>#VALUE!</v>
      </c>
      <c r="K32" s="12" t="e">
        <f>TRIM(VLOOKUP(LEFT(Strategies[[#This Row],[Activity Level]], FIND(CHAR(160),SUBSTITUTE(Strategies[[#This Row],[Activity Level]]&amp;".", ".", CHAR(160), 4)) -1),  Strategy!$G:$H, 2))</f>
        <v>#VALUE!</v>
      </c>
      <c r="L32" s="12" t="e">
        <f>TRIM(VLOOKUP(LEFT(Strategies[[#This Row],[Activity Level]], FIND(CHAR(160),SUBSTITUTE(Strategies[[#This Row],[Activity Level]]&amp;".", ".", CHAR(160), 5)) -1),  Strategy!$G:$H, 2))</f>
        <v>#VALUE!</v>
      </c>
    </row>
    <row r="33" spans="1:12" ht="42" x14ac:dyDescent="0.3">
      <c r="A33" s="33"/>
      <c r="B33" s="33"/>
      <c r="C33" s="33"/>
      <c r="D33" s="33"/>
      <c r="E33" s="33"/>
      <c r="F33" s="34">
        <v>2</v>
      </c>
      <c r="G33" s="22" t="s">
        <v>74</v>
      </c>
      <c r="H33" s="35" t="s">
        <v>75</v>
      </c>
      <c r="I33" s="12" t="str">
        <f>TRIM(VLOOKUP(LEFT(Strategies[[#This Row],[Activity Level]], FIND(CHAR(160),SUBSTITUTE(Strategies[[#This Row],[Activity Level]]&amp;".", ".", CHAR(160), 2)) -1),  Strategy!$G:$H, 2))</f>
        <v>Research on risk-informed and performance-based (RIPB) seismic design approaches and adopting seismic isolation technologies</v>
      </c>
      <c r="J33" s="12" t="e">
        <f>TRIM(VLOOKUP(LEFT(Strategies[[#This Row],[Activity Level]], FIND(CHAR(160),SUBSTITUTE(Strategies[[#This Row],[Activity Level]]&amp;".", ".", CHAR(160), 3)) -1),  Strategy!$G:$H, 2))</f>
        <v>#VALUE!</v>
      </c>
      <c r="K33" s="12" t="e">
        <f>TRIM(VLOOKUP(LEFT(Strategies[[#This Row],[Activity Level]], FIND(CHAR(160),SUBSTITUTE(Strategies[[#This Row],[Activity Level]]&amp;".", ".", CHAR(160), 4)) -1),  Strategy!$G:$H, 2))</f>
        <v>#VALUE!</v>
      </c>
      <c r="L33" s="12" t="e">
        <f>TRIM(VLOOKUP(LEFT(Strategies[[#This Row],[Activity Level]], FIND(CHAR(160),SUBSTITUTE(Strategies[[#This Row],[Activity Level]]&amp;".", ".", CHAR(160), 5)) -1),  Strategy!$G:$H, 2))</f>
        <v>#VALUE!</v>
      </c>
    </row>
    <row r="34" spans="1:12" ht="28" x14ac:dyDescent="0.3">
      <c r="A34" s="33"/>
      <c r="B34" s="33"/>
      <c r="C34" s="33"/>
      <c r="D34" s="33" t="s">
        <v>12</v>
      </c>
      <c r="E34" s="33" t="s">
        <v>12</v>
      </c>
      <c r="F34" s="34">
        <v>3</v>
      </c>
      <c r="G34" s="22" t="s">
        <v>76</v>
      </c>
      <c r="H34" s="35" t="s">
        <v>77</v>
      </c>
      <c r="I34" s="12" t="str">
        <f>TRIM(VLOOKUP(LEFT(Strategies[[#This Row],[Activity Level]], FIND(CHAR(160),SUBSTITUTE(Strategies[[#This Row],[Activity Level]]&amp;".", ".", CHAR(160), 2)) -1),  Strategy!$G:$H, 2))</f>
        <v>Develop Regulatory Roadmap for Adv. Rxs (NEIMA Section 103(a)(1))</v>
      </c>
      <c r="J34" s="12" t="e">
        <f>TRIM(VLOOKUP(LEFT(Strategies[[#This Row],[Activity Level]], FIND(CHAR(160),SUBSTITUTE(Strategies[[#This Row],[Activity Level]]&amp;".", ".", CHAR(160), 3)) -1),  Strategy!$G:$H, 2))</f>
        <v>#VALUE!</v>
      </c>
      <c r="K34" s="12" t="e">
        <f>TRIM(VLOOKUP(LEFT(Strategies[[#This Row],[Activity Level]], FIND(CHAR(160),SUBSTITUTE(Strategies[[#This Row],[Activity Level]]&amp;".", ".", CHAR(160), 4)) -1),  Strategy!$G:$H, 2))</f>
        <v>#VALUE!</v>
      </c>
      <c r="L34" s="12" t="e">
        <f>TRIM(VLOOKUP(LEFT(Strategies[[#This Row],[Activity Level]], FIND(CHAR(160),SUBSTITUTE(Strategies[[#This Row],[Activity Level]]&amp;".", ".", CHAR(160), 5)) -1),  Strategy!$G:$H, 2))</f>
        <v>#VALUE!</v>
      </c>
    </row>
    <row r="35" spans="1:12" x14ac:dyDescent="0.3">
      <c r="A35" s="33"/>
      <c r="B35" s="33"/>
      <c r="C35" s="33"/>
      <c r="D35" s="33"/>
      <c r="E35" s="33" t="s">
        <v>12</v>
      </c>
      <c r="F35" s="34">
        <v>3</v>
      </c>
      <c r="G35" s="22" t="s">
        <v>78</v>
      </c>
      <c r="H35" s="35" t="s">
        <v>79</v>
      </c>
      <c r="I35" s="12" t="str">
        <f>TRIM(VLOOKUP(LEFT(Strategies[[#This Row],[Activity Level]], FIND(CHAR(160),SUBSTITUTE(Strategies[[#This Row],[Activity Level]]&amp;".", ".", CHAR(160), 2)) -1),  Strategy!$G:$H, 2))</f>
        <v>Develop prototype guidance for Adv. Rxs</v>
      </c>
      <c r="J35" s="12" t="e">
        <f>TRIM(VLOOKUP(LEFT(Strategies[[#This Row],[Activity Level]], FIND(CHAR(160),SUBSTITUTE(Strategies[[#This Row],[Activity Level]]&amp;".", ".", CHAR(160), 3)) -1),  Strategy!$G:$H, 2))</f>
        <v>#VALUE!</v>
      </c>
      <c r="K35" s="12" t="e">
        <f>TRIM(VLOOKUP(LEFT(Strategies[[#This Row],[Activity Level]], FIND(CHAR(160),SUBSTITUTE(Strategies[[#This Row],[Activity Level]]&amp;".", ".", CHAR(160), 4)) -1),  Strategy!$G:$H, 2))</f>
        <v>#VALUE!</v>
      </c>
      <c r="L35" s="12" t="e">
        <f>TRIM(VLOOKUP(LEFT(Strategies[[#This Row],[Activity Level]], FIND(CHAR(160),SUBSTITUTE(Strategies[[#This Row],[Activity Level]]&amp;".", ".", CHAR(160), 5)) -1),  Strategy!$G:$H, 2))</f>
        <v>#VALUE!</v>
      </c>
    </row>
    <row r="36" spans="1:12" x14ac:dyDescent="0.3">
      <c r="A36" s="33"/>
      <c r="B36" s="33"/>
      <c r="C36" s="33"/>
      <c r="D36" s="33"/>
      <c r="E36" s="33" t="s">
        <v>12</v>
      </c>
      <c r="F36" s="34">
        <v>3</v>
      </c>
      <c r="G36" s="22" t="s">
        <v>80</v>
      </c>
      <c r="H36" s="35" t="s">
        <v>81</v>
      </c>
      <c r="I36" s="12" t="str">
        <f>TRIM(VLOOKUP(LEFT(Strategies[[#This Row],[Activity Level]], FIND(CHAR(160),SUBSTITUTE(Strategies[[#This Row],[Activity Level]]&amp;".", ".", CHAR(160), 2)) -1),  Strategy!$G:$H, 2))</f>
        <v>Develop non-LWR Design Crtieria for Adv. Rxs</v>
      </c>
      <c r="J36" s="12" t="e">
        <f>TRIM(VLOOKUP(LEFT(Strategies[[#This Row],[Activity Level]], FIND(CHAR(160),SUBSTITUTE(Strategies[[#This Row],[Activity Level]]&amp;".", ".", CHAR(160), 3)) -1),  Strategy!$G:$H, 2))</f>
        <v>#VALUE!</v>
      </c>
      <c r="K36" s="12" t="e">
        <f>TRIM(VLOOKUP(LEFT(Strategies[[#This Row],[Activity Level]], FIND(CHAR(160),SUBSTITUTE(Strategies[[#This Row],[Activity Level]]&amp;".", ".", CHAR(160), 4)) -1),  Strategy!$G:$H, 2))</f>
        <v>#VALUE!</v>
      </c>
      <c r="L36" s="12" t="e">
        <f>TRIM(VLOOKUP(LEFT(Strategies[[#This Row],[Activity Level]], FIND(CHAR(160),SUBSTITUTE(Strategies[[#This Row],[Activity Level]]&amp;".", ".", CHAR(160), 5)) -1),  Strategy!$G:$H, 2))</f>
        <v>#VALUE!</v>
      </c>
    </row>
    <row r="37" spans="1:12" ht="28" x14ac:dyDescent="0.3">
      <c r="A37" s="33"/>
      <c r="B37" s="33" t="s">
        <v>12</v>
      </c>
      <c r="C37" s="33"/>
      <c r="D37" s="33"/>
      <c r="E37" s="33" t="s">
        <v>12</v>
      </c>
      <c r="F37" s="34">
        <v>3</v>
      </c>
      <c r="G37" s="22" t="s">
        <v>82</v>
      </c>
      <c r="H37" s="35" t="s">
        <v>83</v>
      </c>
      <c r="I37" s="12" t="str">
        <f>TRIM(VLOOKUP(LEFT(Strategies[[#This Row],[Activity Level]], FIND(CHAR(160),SUBSTITUTE(Strategies[[#This Row],[Activity Level]]&amp;".", ".", CHAR(160), 2)) -1),  Strategy!$G:$H, 2))</f>
        <v>EPRI Topical Report on Tri-structural Isotropic (TRISO) Fuel</v>
      </c>
      <c r="J37" s="12" t="e">
        <f>TRIM(VLOOKUP(LEFT(Strategies[[#This Row],[Activity Level]], FIND(CHAR(160),SUBSTITUTE(Strategies[[#This Row],[Activity Level]]&amp;".", ".", CHAR(160), 3)) -1),  Strategy!$G:$H, 2))</f>
        <v>#VALUE!</v>
      </c>
      <c r="K37" s="12" t="e">
        <f>TRIM(VLOOKUP(LEFT(Strategies[[#This Row],[Activity Level]], FIND(CHAR(160),SUBSTITUTE(Strategies[[#This Row],[Activity Level]]&amp;".", ".", CHAR(160), 4)) -1),  Strategy!$G:$H, 2))</f>
        <v>#VALUE!</v>
      </c>
      <c r="L37" s="12" t="e">
        <f>TRIM(VLOOKUP(LEFT(Strategies[[#This Row],[Activity Level]], FIND(CHAR(160),SUBSTITUTE(Strategies[[#This Row],[Activity Level]]&amp;".", ".", CHAR(160), 5)) -1),  Strategy!$G:$H, 2))</f>
        <v>#VALUE!</v>
      </c>
    </row>
    <row r="38" spans="1:12" ht="28" x14ac:dyDescent="0.3">
      <c r="A38" s="33"/>
      <c r="B38" s="33"/>
      <c r="C38" s="33"/>
      <c r="D38" s="33"/>
      <c r="E38" s="33" t="s">
        <v>12</v>
      </c>
      <c r="F38" s="34">
        <v>3</v>
      </c>
      <c r="G38" s="22" t="s">
        <v>84</v>
      </c>
      <c r="H38" s="35" t="s">
        <v>85</v>
      </c>
      <c r="I38" s="12" t="str">
        <f>TRIM(VLOOKUP(LEFT(Strategies[[#This Row],[Activity Level]], FIND(CHAR(160),SUBSTITUTE(Strategies[[#This Row],[Activity Level]]&amp;".", ".", CHAR(160), 2)) -1),  Strategy!$G:$H, 2))</f>
        <v>Quality Assurance Program Plan for Sodium-cooled FAST Reactor Metallic Fuel Data Qualification</v>
      </c>
      <c r="J38" s="12" t="e">
        <f>TRIM(VLOOKUP(LEFT(Strategies[[#This Row],[Activity Level]], FIND(CHAR(160),SUBSTITUTE(Strategies[[#This Row],[Activity Level]]&amp;".", ".", CHAR(160), 3)) -1),  Strategy!$G:$H, 2))</f>
        <v>#VALUE!</v>
      </c>
      <c r="K38" s="12" t="e">
        <f>TRIM(VLOOKUP(LEFT(Strategies[[#This Row],[Activity Level]], FIND(CHAR(160),SUBSTITUTE(Strategies[[#This Row],[Activity Level]]&amp;".", ".", CHAR(160), 4)) -1),  Strategy!$G:$H, 2))</f>
        <v>#VALUE!</v>
      </c>
      <c r="L38" s="12" t="e">
        <f>TRIM(VLOOKUP(LEFT(Strategies[[#This Row],[Activity Level]], FIND(CHAR(160),SUBSTITUTE(Strategies[[#This Row],[Activity Level]]&amp;".", ".", CHAR(160), 5)) -1),  Strategy!$G:$H, 2))</f>
        <v>#VALUE!</v>
      </c>
    </row>
    <row r="39" spans="1:12" ht="28" x14ac:dyDescent="0.3">
      <c r="A39" s="33"/>
      <c r="B39" s="33" t="s">
        <v>12</v>
      </c>
      <c r="C39" s="33"/>
      <c r="D39" s="33" t="s">
        <v>12</v>
      </c>
      <c r="E39" s="33"/>
      <c r="F39" s="34">
        <v>3</v>
      </c>
      <c r="G39" s="22" t="s">
        <v>86</v>
      </c>
      <c r="H39" s="35" t="s">
        <v>87</v>
      </c>
      <c r="I39" s="12" t="str">
        <f>TRIM(VLOOKUP(LEFT(Strategies[[#This Row],[Activity Level]], FIND(CHAR(160),SUBSTITUTE(Strategies[[#This Row],[Activity Level]]&amp;".", ".", CHAR(160), 2)) -1),  Strategy!$G:$H, 2))</f>
        <v>Develop Fuel Qualification Guidance for Adv. Rxs (NUREG-2246)</v>
      </c>
      <c r="J39" s="12" t="e">
        <f>TRIM(VLOOKUP(LEFT(Strategies[[#This Row],[Activity Level]], FIND(CHAR(160),SUBSTITUTE(Strategies[[#This Row],[Activity Level]]&amp;".", ".", CHAR(160), 3)) -1),  Strategy!$G:$H, 2))</f>
        <v>#VALUE!</v>
      </c>
      <c r="K39" s="12" t="e">
        <f>TRIM(VLOOKUP(LEFT(Strategies[[#This Row],[Activity Level]], FIND(CHAR(160),SUBSTITUTE(Strategies[[#This Row],[Activity Level]]&amp;".", ".", CHAR(160), 4)) -1),  Strategy!$G:$H, 2))</f>
        <v>#VALUE!</v>
      </c>
      <c r="L39" s="12" t="e">
        <f>TRIM(VLOOKUP(LEFT(Strategies[[#This Row],[Activity Level]], FIND(CHAR(160),SUBSTITUTE(Strategies[[#This Row],[Activity Level]]&amp;".", ".", CHAR(160), 5)) -1),  Strategy!$G:$H, 2))</f>
        <v>#VALUE!</v>
      </c>
    </row>
    <row r="40" spans="1:12" ht="28" x14ac:dyDescent="0.3">
      <c r="A40" s="33"/>
      <c r="B40" s="33" t="s">
        <v>12</v>
      </c>
      <c r="C40" s="33"/>
      <c r="D40" s="33"/>
      <c r="E40" s="33"/>
      <c r="F40" s="34">
        <v>3</v>
      </c>
      <c r="G40" s="22" t="s">
        <v>88</v>
      </c>
      <c r="H40" s="35" t="s">
        <v>89</v>
      </c>
      <c r="I40" s="12" t="str">
        <f>TRIM(VLOOKUP(LEFT(Strategies[[#This Row],[Activity Level]], FIND(CHAR(160),SUBSTITUTE(Strategies[[#This Row],[Activity Level]]&amp;".", ".", CHAR(160), 2)) -1),  Strategy!$G:$H, 2))</f>
        <v>Develop Advanced Reactor Content of Application Project (ARCAP) Regulatory Guidance</v>
      </c>
      <c r="J40" s="12" t="e">
        <f>TRIM(VLOOKUP(LEFT(Strategies[[#This Row],[Activity Level]], FIND(CHAR(160),SUBSTITUTE(Strategies[[#This Row],[Activity Level]]&amp;".", ".", CHAR(160), 3)) -1),  Strategy!$G:$H, 2))</f>
        <v>#VALUE!</v>
      </c>
      <c r="K40" s="12" t="e">
        <f>TRIM(VLOOKUP(LEFT(Strategies[[#This Row],[Activity Level]], FIND(CHAR(160),SUBSTITUTE(Strategies[[#This Row],[Activity Level]]&amp;".", ".", CHAR(160), 4)) -1),  Strategy!$G:$H, 2))</f>
        <v>#VALUE!</v>
      </c>
      <c r="L40" s="12" t="e">
        <f>TRIM(VLOOKUP(LEFT(Strategies[[#This Row],[Activity Level]], FIND(CHAR(160),SUBSTITUTE(Strategies[[#This Row],[Activity Level]]&amp;".", ".", CHAR(160), 5)) -1),  Strategy!$G:$H, 2))</f>
        <v>#VALUE!</v>
      </c>
    </row>
    <row r="41" spans="1:12" ht="42" x14ac:dyDescent="0.3">
      <c r="A41" s="33"/>
      <c r="B41" s="33" t="s">
        <v>12</v>
      </c>
      <c r="C41" s="33"/>
      <c r="D41" s="33"/>
      <c r="E41" s="33"/>
      <c r="F41" s="34">
        <v>3</v>
      </c>
      <c r="G41" s="22" t="s">
        <v>90</v>
      </c>
      <c r="H41" s="35" t="s">
        <v>91</v>
      </c>
      <c r="I41" s="12" t="str">
        <f>TRIM(VLOOKUP(LEFT(Strategies[[#This Row],[Activity Level]], FIND(CHAR(160),SUBSTITUTE(Strategies[[#This Row],[Activity Level]]&amp;".", ".", CHAR(160), 2)) -1),  Strategy!$G:$H, 2))</f>
        <v>Develop Advanced Reactor Technology Inclusive Content of Application Project (TICAP) Regulatory Guidance</v>
      </c>
      <c r="J41" s="12" t="e">
        <f>TRIM(VLOOKUP(LEFT(Strategies[[#This Row],[Activity Level]], FIND(CHAR(160),SUBSTITUTE(Strategies[[#This Row],[Activity Level]]&amp;".", ".", CHAR(160), 3)) -1),  Strategy!$G:$H, 2))</f>
        <v>#VALUE!</v>
      </c>
      <c r="K41" s="12" t="e">
        <f>TRIM(VLOOKUP(LEFT(Strategies[[#This Row],[Activity Level]], FIND(CHAR(160),SUBSTITUTE(Strategies[[#This Row],[Activity Level]]&amp;".", ".", CHAR(160), 4)) -1),  Strategy!$G:$H, 2))</f>
        <v>#VALUE!</v>
      </c>
      <c r="L41" s="12" t="e">
        <f>TRIM(VLOOKUP(LEFT(Strategies[[#This Row],[Activity Level]], FIND(CHAR(160),SUBSTITUTE(Strategies[[#This Row],[Activity Level]]&amp;".", ".", CHAR(160), 5)) -1),  Strategy!$G:$H, 2))</f>
        <v>#VALUE!</v>
      </c>
    </row>
    <row r="42" spans="1:12" x14ac:dyDescent="0.3">
      <c r="A42" s="33"/>
      <c r="B42" s="33" t="s">
        <v>12</v>
      </c>
      <c r="C42" s="33"/>
      <c r="D42" s="33"/>
      <c r="E42" s="33"/>
      <c r="F42" s="34">
        <v>3</v>
      </c>
      <c r="G42" s="22" t="s">
        <v>92</v>
      </c>
      <c r="H42" s="35" t="s">
        <v>93</v>
      </c>
      <c r="I42" s="13" t="str">
        <f>TRIM(VLOOKUP(LEFT(Strategies[[#This Row],[Activity Level]], FIND(CHAR(160),SUBSTITUTE(Strategies[[#This Row],[Activity Level]]&amp;".", ".", CHAR(160), 2)) -1),  Strategy!$G:$H, 2))</f>
        <v>Develop non-LWR Construction Permit Guidance</v>
      </c>
      <c r="J42" s="13" t="e">
        <f>TRIM(VLOOKUP(LEFT(Strategies[[#This Row],[Activity Level]], FIND(CHAR(160),SUBSTITUTE(Strategies[[#This Row],[Activity Level]]&amp;".", ".", CHAR(160), 3)) -1),  Strategy!$G:$H, 2))</f>
        <v>#VALUE!</v>
      </c>
      <c r="K42" s="13" t="e">
        <f>TRIM(VLOOKUP(LEFT(Strategies[[#This Row],[Activity Level]], FIND(CHAR(160),SUBSTITUTE(Strategies[[#This Row],[Activity Level]]&amp;".", ".", CHAR(160), 4)) -1),  Strategy!$G:$H, 2))</f>
        <v>#VALUE!</v>
      </c>
      <c r="L42" s="13" t="e">
        <f>TRIM(VLOOKUP(LEFT(Strategies[[#This Row],[Activity Level]], FIND(CHAR(160),SUBSTITUTE(Strategies[[#This Row],[Activity Level]]&amp;".", ".", CHAR(160), 5)) -1),  Strategy!$G:$H, 2))</f>
        <v>#VALUE!</v>
      </c>
    </row>
    <row r="43" spans="1:12" ht="28" x14ac:dyDescent="0.3">
      <c r="A43" s="33"/>
      <c r="B43" s="33" t="s">
        <v>12</v>
      </c>
      <c r="C43" s="33"/>
      <c r="D43" s="33"/>
      <c r="E43" s="33" t="s">
        <v>12</v>
      </c>
      <c r="F43" s="34">
        <v>3</v>
      </c>
      <c r="G43" s="22" t="s">
        <v>94</v>
      </c>
      <c r="H43" s="35" t="s">
        <v>95</v>
      </c>
      <c r="I43" s="12" t="str">
        <f>TRIM(VLOOKUP(LEFT(Strategies[[#This Row],[Activity Level]], FIND(CHAR(160),SUBSTITUTE(Strategies[[#This Row],[Activity Level]]&amp;".", ".", CHAR(160), 2)) -1),  Strategy!$G:$H, 2))</f>
        <v>Develop non-LWR Design Review Guide (DRG) for Instrumentation and Controls reviews</v>
      </c>
      <c r="J43" s="12" t="e">
        <f>TRIM(VLOOKUP(LEFT(Strategies[[#This Row],[Activity Level]], FIND(CHAR(160),SUBSTITUTE(Strategies[[#This Row],[Activity Level]]&amp;".", ".", CHAR(160), 3)) -1),  Strategy!$G:$H, 2))</f>
        <v>#VALUE!</v>
      </c>
      <c r="K43" s="12" t="e">
        <f>TRIM(VLOOKUP(LEFT(Strategies[[#This Row],[Activity Level]], FIND(CHAR(160),SUBSTITUTE(Strategies[[#This Row],[Activity Level]]&amp;".", ".", CHAR(160), 4)) -1),  Strategy!$G:$H, 2))</f>
        <v>#VALUE!</v>
      </c>
      <c r="L43" s="12" t="e">
        <f>TRIM(VLOOKUP(LEFT(Strategies[[#This Row],[Activity Level]], FIND(CHAR(160),SUBSTITUTE(Strategies[[#This Row],[Activity Level]]&amp;".", ".", CHAR(160), 5)) -1),  Strategy!$G:$H, 2))</f>
        <v>#VALUE!</v>
      </c>
    </row>
    <row r="44" spans="1:12" ht="28" x14ac:dyDescent="0.3">
      <c r="A44" s="33"/>
      <c r="B44" s="33" t="s">
        <v>12</v>
      </c>
      <c r="C44" s="33"/>
      <c r="D44" s="33"/>
      <c r="E44" s="33"/>
      <c r="F44" s="34">
        <v>3</v>
      </c>
      <c r="G44" s="22" t="s">
        <v>96</v>
      </c>
      <c r="H44" s="35" t="s">
        <v>97</v>
      </c>
      <c r="I44" s="12" t="str">
        <f>TRIM(VLOOKUP(LEFT(Strategies[[#This Row],[Activity Level]], FIND(CHAR(160),SUBSTITUTE(Strategies[[#This Row],[Activity Level]]&amp;".", ".", CHAR(160), 2)) -1),  Strategy!$G:$H, 2))</f>
        <v>Develop Advanced Reactor Inspection and Oversight Framework Document</v>
      </c>
      <c r="J44" s="12" t="e">
        <f>TRIM(VLOOKUP(LEFT(Strategies[[#This Row],[Activity Level]], FIND(CHAR(160),SUBSTITUTE(Strategies[[#This Row],[Activity Level]]&amp;".", ".", CHAR(160), 3)) -1),  Strategy!$G:$H, 2))</f>
        <v>#VALUE!</v>
      </c>
      <c r="K44" s="12" t="e">
        <f>TRIM(VLOOKUP(LEFT(Strategies[[#This Row],[Activity Level]], FIND(CHAR(160),SUBSTITUTE(Strategies[[#This Row],[Activity Level]]&amp;".", ".", CHAR(160), 4)) -1),  Strategy!$G:$H, 2))</f>
        <v>#VALUE!</v>
      </c>
      <c r="L44" s="12" t="e">
        <f>TRIM(VLOOKUP(LEFT(Strategies[[#This Row],[Activity Level]], FIND(CHAR(160),SUBSTITUTE(Strategies[[#This Row],[Activity Level]]&amp;".", ".", CHAR(160), 5)) -1),  Strategy!$G:$H, 2))</f>
        <v>#VALUE!</v>
      </c>
    </row>
    <row r="45" spans="1:12" x14ac:dyDescent="0.3">
      <c r="A45" s="33"/>
      <c r="B45" s="33" t="s">
        <v>12</v>
      </c>
      <c r="C45" s="33"/>
      <c r="D45" s="33"/>
      <c r="E45" s="33" t="s">
        <v>12</v>
      </c>
      <c r="F45" s="34">
        <v>3</v>
      </c>
      <c r="G45" s="22" t="s">
        <v>98</v>
      </c>
      <c r="H45" s="35" t="s">
        <v>99</v>
      </c>
      <c r="I45" s="12" t="str">
        <f>TRIM(VLOOKUP(LEFT(Strategies[[#This Row],[Activity Level]], FIND(CHAR(160),SUBSTITUTE(Strategies[[#This Row],[Activity Level]]&amp;".", ".", CHAR(160), 2)) -1),  Strategy!$G:$H, 2))</f>
        <v>Develop Environmental ISG for Micro Reactors</v>
      </c>
      <c r="J45" s="12" t="e">
        <f>TRIM(VLOOKUP(LEFT(Strategies[[#This Row],[Activity Level]], FIND(CHAR(160),SUBSTITUTE(Strategies[[#This Row],[Activity Level]]&amp;".", ".", CHAR(160), 3)) -1),  Strategy!$G:$H, 2))</f>
        <v>#VALUE!</v>
      </c>
      <c r="K45" s="12" t="e">
        <f>TRIM(VLOOKUP(LEFT(Strategies[[#This Row],[Activity Level]], FIND(CHAR(160),SUBSTITUTE(Strategies[[#This Row],[Activity Level]]&amp;".", ".", CHAR(160), 4)) -1),  Strategy!$G:$H, 2))</f>
        <v>#VALUE!</v>
      </c>
      <c r="L45" s="12" t="e">
        <f>TRIM(VLOOKUP(LEFT(Strategies[[#This Row],[Activity Level]], FIND(CHAR(160),SUBSTITUTE(Strategies[[#This Row],[Activity Level]]&amp;".", ".", CHAR(160), 5)) -1),  Strategy!$G:$H, 2))</f>
        <v>#VALUE!</v>
      </c>
    </row>
    <row r="46" spans="1:12" ht="28" x14ac:dyDescent="0.3">
      <c r="A46" s="33"/>
      <c r="B46" s="33" t="s">
        <v>12</v>
      </c>
      <c r="C46" s="33"/>
      <c r="D46" s="33"/>
      <c r="E46" s="33" t="s">
        <v>12</v>
      </c>
      <c r="F46" s="34">
        <v>3</v>
      </c>
      <c r="G46" s="22" t="s">
        <v>100</v>
      </c>
      <c r="H46" s="35" t="s">
        <v>101</v>
      </c>
      <c r="I46" s="12" t="str">
        <f>TRIM(VLOOKUP(LEFT(Strategies[[#This Row],[Activity Level]], FIND(CHAR(160),SUBSTITUTE(Strategies[[#This Row],[Activity Level]]&amp;".", ".", CHAR(160), 2)) -1),  Strategy!$G:$H, 2))</f>
        <v>Develop Regulatory Guide for Licensing Modernization Project</v>
      </c>
      <c r="J46" s="12" t="e">
        <f>TRIM(VLOOKUP(LEFT(Strategies[[#This Row],[Activity Level]], FIND(CHAR(160),SUBSTITUTE(Strategies[[#This Row],[Activity Level]]&amp;".", ".", CHAR(160), 3)) -1),  Strategy!$G:$H, 2))</f>
        <v>#VALUE!</v>
      </c>
      <c r="K46" s="12" t="e">
        <f>TRIM(VLOOKUP(LEFT(Strategies[[#This Row],[Activity Level]], FIND(CHAR(160),SUBSTITUTE(Strategies[[#This Row],[Activity Level]]&amp;".", ".", CHAR(160), 4)) -1),  Strategy!$G:$H, 2))</f>
        <v>#VALUE!</v>
      </c>
      <c r="L46" s="12" t="e">
        <f>TRIM(VLOOKUP(LEFT(Strategies[[#This Row],[Activity Level]], FIND(CHAR(160),SUBSTITUTE(Strategies[[#This Row],[Activity Level]]&amp;".", ".", CHAR(160), 5)) -1),  Strategy!$G:$H, 2))</f>
        <v>#VALUE!</v>
      </c>
    </row>
    <row r="47" spans="1:12" ht="28" x14ac:dyDescent="0.3">
      <c r="A47" s="33"/>
      <c r="B47" s="33" t="s">
        <v>12</v>
      </c>
      <c r="C47" s="33"/>
      <c r="D47" s="33" t="s">
        <v>12</v>
      </c>
      <c r="E47" s="33" t="s">
        <v>12</v>
      </c>
      <c r="F47" s="34">
        <v>3</v>
      </c>
      <c r="G47" s="22" t="s">
        <v>102</v>
      </c>
      <c r="H47" s="35" t="s">
        <v>103</v>
      </c>
      <c r="I47" s="12" t="str">
        <f>TRIM(VLOOKUP(LEFT(Strategies[[#This Row],[Activity Level]], FIND(CHAR(160),SUBSTITUTE(Strategies[[#This Row],[Activity Level]]&amp;".", ".", CHAR(160), 2)) -1),  Strategy!$G:$H, 2))</f>
        <v>Develop non-LWR Source Term Information (NEIMA Section 103(c)(4)(II)</v>
      </c>
      <c r="J47" s="12" t="e">
        <f>TRIM(VLOOKUP(LEFT(Strategies[[#This Row],[Activity Level]], FIND(CHAR(160),SUBSTITUTE(Strategies[[#This Row],[Activity Level]]&amp;".", ".", CHAR(160), 3)) -1),  Strategy!$G:$H, 2))</f>
        <v>#VALUE!</v>
      </c>
      <c r="K47" s="12" t="e">
        <f>TRIM(VLOOKUP(LEFT(Strategies[[#This Row],[Activity Level]], FIND(CHAR(160),SUBSTITUTE(Strategies[[#This Row],[Activity Level]]&amp;".", ".", CHAR(160), 4)) -1),  Strategy!$G:$H, 2))</f>
        <v>#VALUE!</v>
      </c>
      <c r="L47" s="12" t="e">
        <f>TRIM(VLOOKUP(LEFT(Strategies[[#This Row],[Activity Level]], FIND(CHAR(160),SUBSTITUTE(Strategies[[#This Row],[Activity Level]]&amp;".", ".", CHAR(160), 5)) -1),  Strategy!$G:$H, 2))</f>
        <v>#VALUE!</v>
      </c>
    </row>
    <row r="48" spans="1:12" x14ac:dyDescent="0.3">
      <c r="A48" s="33"/>
      <c r="B48" s="33"/>
      <c r="C48" s="33"/>
      <c r="D48" s="33"/>
      <c r="E48" s="33"/>
      <c r="F48" s="34">
        <v>3</v>
      </c>
      <c r="G48" s="22" t="s">
        <v>104</v>
      </c>
      <c r="H48" s="35" t="s">
        <v>105</v>
      </c>
      <c r="I48" s="12" t="str">
        <f>TRIM(VLOOKUP(LEFT(Strategies[[#This Row],[Activity Level]], FIND(CHAR(160),SUBSTITUTE(Strategies[[#This Row],[Activity Level]]&amp;".", ".", CHAR(160), 2)) -1),  Strategy!$G:$H, 2))</f>
        <v>Develop Molten Salt Reactor fuel qualification guidance</v>
      </c>
      <c r="J48" s="12" t="e">
        <f>TRIM(VLOOKUP(LEFT(Strategies[[#This Row],[Activity Level]], FIND(CHAR(160),SUBSTITUTE(Strategies[[#This Row],[Activity Level]]&amp;".", ".", CHAR(160), 3)) -1),  Strategy!$G:$H, 2))</f>
        <v>#VALUE!</v>
      </c>
      <c r="K48" s="12" t="e">
        <f>TRIM(VLOOKUP(LEFT(Strategies[[#This Row],[Activity Level]], FIND(CHAR(160),SUBSTITUTE(Strategies[[#This Row],[Activity Level]]&amp;".", ".", CHAR(160), 4)) -1),  Strategy!$G:$H, 2))</f>
        <v>#VALUE!</v>
      </c>
      <c r="L48" s="12" t="e">
        <f>TRIM(VLOOKUP(LEFT(Strategies[[#This Row],[Activity Level]], FIND(CHAR(160),SUBSTITUTE(Strategies[[#This Row],[Activity Level]]&amp;".", ".", CHAR(160), 5)) -1),  Strategy!$G:$H, 2))</f>
        <v>#VALUE!</v>
      </c>
    </row>
    <row r="49" spans="1:12" x14ac:dyDescent="0.3">
      <c r="A49" s="33"/>
      <c r="B49" s="33"/>
      <c r="C49" s="33"/>
      <c r="D49" s="33"/>
      <c r="E49" s="33" t="s">
        <v>12</v>
      </c>
      <c r="F49" s="34">
        <v>3</v>
      </c>
      <c r="G49" s="22" t="s">
        <v>106</v>
      </c>
      <c r="H49" s="35" t="s">
        <v>107</v>
      </c>
      <c r="I49" s="12" t="str">
        <f>TRIM(VLOOKUP(LEFT(Strategies[[#This Row],[Activity Level]], FIND(CHAR(160),SUBSTITUTE(Strategies[[#This Row],[Activity Level]]&amp;".", ".", CHAR(160), 2)) -1),  Strategy!$G:$H, 2))</f>
        <v>Develop Molten Salt Reactor fuel qualification guidance</v>
      </c>
      <c r="J49" s="12" t="str">
        <f>TRIM(VLOOKUP(LEFT(Strategies[[#This Row],[Activity Level]], FIND(CHAR(160),SUBSTITUTE(Strategies[[#This Row],[Activity Level]]&amp;".", ".", CHAR(160), 3)) -1),  Strategy!$G:$H, 2))</f>
        <v>Interim MSR fuel qualification guidance</v>
      </c>
      <c r="K49" s="12" t="e">
        <f>TRIM(VLOOKUP(LEFT(Strategies[[#This Row],[Activity Level]], FIND(CHAR(160),SUBSTITUTE(Strategies[[#This Row],[Activity Level]]&amp;".", ".", CHAR(160), 4)) -1),  Strategy!$G:$H, 2))</f>
        <v>#VALUE!</v>
      </c>
      <c r="L49" s="12" t="e">
        <f>TRIM(VLOOKUP(LEFT(Strategies[[#This Row],[Activity Level]], FIND(CHAR(160),SUBSTITUTE(Strategies[[#This Row],[Activity Level]]&amp;".", ".", CHAR(160), 5)) -1),  Strategy!$G:$H, 2))</f>
        <v>#VALUE!</v>
      </c>
    </row>
    <row r="50" spans="1:12" x14ac:dyDescent="0.3">
      <c r="A50" s="33"/>
      <c r="B50" s="33"/>
      <c r="C50" s="33"/>
      <c r="D50" s="33"/>
      <c r="E50" s="33"/>
      <c r="F50" s="34">
        <v>3</v>
      </c>
      <c r="G50" s="22" t="s">
        <v>108</v>
      </c>
      <c r="H50" s="35" t="s">
        <v>109</v>
      </c>
      <c r="I50" s="12" t="str">
        <f>TRIM(VLOOKUP(LEFT(Strategies[[#This Row],[Activity Level]], FIND(CHAR(160),SUBSTITUTE(Strategies[[#This Row],[Activity Level]]&amp;".", ".", CHAR(160), 2)) -1),  Strategy!$G:$H, 2))</f>
        <v>Develop Molten Salt Reactor fuel qualification guidance</v>
      </c>
      <c r="J50" s="12" t="str">
        <f>TRIM(VLOOKUP(LEFT(Strategies[[#This Row],[Activity Level]], FIND(CHAR(160),SUBSTITUTE(Strategies[[#This Row],[Activity Level]]&amp;".", ".", CHAR(160), 3)) -1),  Strategy!$G:$H, 2))</f>
        <v>Final MSR fuel qualification guidance</v>
      </c>
      <c r="K50" s="12" t="e">
        <f>TRIM(VLOOKUP(LEFT(Strategies[[#This Row],[Activity Level]], FIND(CHAR(160),SUBSTITUTE(Strategies[[#This Row],[Activity Level]]&amp;".", ".", CHAR(160), 4)) -1),  Strategy!$G:$H, 2))</f>
        <v>#VALUE!</v>
      </c>
      <c r="L50" s="12" t="e">
        <f>TRIM(VLOOKUP(LEFT(Strategies[[#This Row],[Activity Level]], FIND(CHAR(160),SUBSTITUTE(Strategies[[#This Row],[Activity Level]]&amp;".", ".", CHAR(160), 5)) -1),  Strategy!$G:$H, 2))</f>
        <v>#VALUE!</v>
      </c>
    </row>
    <row r="51" spans="1:12" ht="28" x14ac:dyDescent="0.3">
      <c r="A51" s="33"/>
      <c r="B51" s="33" t="s">
        <v>12</v>
      </c>
      <c r="C51" s="33"/>
      <c r="D51" s="33" t="s">
        <v>12</v>
      </c>
      <c r="E51" s="33" t="s">
        <v>12</v>
      </c>
      <c r="F51" s="34">
        <v>3</v>
      </c>
      <c r="G51" s="22" t="s">
        <v>110</v>
      </c>
      <c r="H51" s="35" t="s">
        <v>111</v>
      </c>
      <c r="I51" s="12" t="str">
        <f>TRIM(VLOOKUP(LEFT(Strategies[[#This Row],[Activity Level]], FIND(CHAR(160),SUBSTITUTE(Strategies[[#This Row],[Activity Level]]&amp;".", ".", CHAR(160), 2)) -1),  Strategy!$G:$H, 2))</f>
        <v>Develop guidance for Non-power Liquid Fueled Molten Salt Reactors (NEIMA Section 103(a)(3))</v>
      </c>
      <c r="J51" s="12" t="e">
        <f>TRIM(VLOOKUP(LEFT(Strategies[[#This Row],[Activity Level]], FIND(CHAR(160),SUBSTITUTE(Strategies[[#This Row],[Activity Level]]&amp;".", ".", CHAR(160), 3)) -1),  Strategy!$G:$H, 2))</f>
        <v>#VALUE!</v>
      </c>
      <c r="K51" s="12" t="e">
        <f>TRIM(VLOOKUP(LEFT(Strategies[[#This Row],[Activity Level]], FIND(CHAR(160),SUBSTITUTE(Strategies[[#This Row],[Activity Level]]&amp;".", ".", CHAR(160), 4)) -1),  Strategy!$G:$H, 2))</f>
        <v>#VALUE!</v>
      </c>
      <c r="L51" s="12" t="e">
        <f>TRIM(VLOOKUP(LEFT(Strategies[[#This Row],[Activity Level]], FIND(CHAR(160),SUBSTITUTE(Strategies[[#This Row],[Activity Level]]&amp;".", ".", CHAR(160), 5)) -1),  Strategy!$G:$H, 2))</f>
        <v>#VALUE!</v>
      </c>
    </row>
    <row r="52" spans="1:12" ht="28" x14ac:dyDescent="0.3">
      <c r="A52" s="33"/>
      <c r="B52" s="33"/>
      <c r="C52" s="33"/>
      <c r="D52" s="33"/>
      <c r="E52" s="33"/>
      <c r="F52" s="34">
        <v>3</v>
      </c>
      <c r="G52" s="22" t="s">
        <v>112</v>
      </c>
      <c r="H52" s="35" t="s">
        <v>113</v>
      </c>
      <c r="I52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2" s="12" t="e">
        <f>TRIM(VLOOKUP(LEFT(Strategies[[#This Row],[Activity Level]], FIND(CHAR(160),SUBSTITUTE(Strategies[[#This Row],[Activity Level]]&amp;".", ".", CHAR(160), 3)) -1),  Strategy!$G:$H, 2))</f>
        <v>#VALUE!</v>
      </c>
      <c r="K52" s="12" t="e">
        <f>TRIM(VLOOKUP(LEFT(Strategies[[#This Row],[Activity Level]], FIND(CHAR(160),SUBSTITUTE(Strategies[[#This Row],[Activity Level]]&amp;".", ".", CHAR(160), 4)) -1),  Strategy!$G:$H, 2))</f>
        <v>#VALUE!</v>
      </c>
      <c r="L52" s="12" t="e">
        <f>TRIM(VLOOKUP(LEFT(Strategies[[#This Row],[Activity Level]], FIND(CHAR(160),SUBSTITUTE(Strategies[[#This Row],[Activity Level]]&amp;".", ".", CHAR(160), 5)) -1),  Strategy!$G:$H, 2))</f>
        <v>#VALUE!</v>
      </c>
    </row>
    <row r="53" spans="1:12" ht="42" x14ac:dyDescent="0.3">
      <c r="A53" s="33"/>
      <c r="B53" s="33"/>
      <c r="C53" s="33"/>
      <c r="D53" s="33"/>
      <c r="E53" s="33" t="s">
        <v>12</v>
      </c>
      <c r="F53" s="34">
        <v>3</v>
      </c>
      <c r="G53" s="22" t="s">
        <v>114</v>
      </c>
      <c r="H53" s="35" t="s">
        <v>115</v>
      </c>
      <c r="I53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3" s="12" t="str">
        <f>TRIM(VLOOKUP(LEFT(Strategies[[#This Row],[Activity Level]], FIND(CHAR(160),SUBSTITUTE(Strategies[[#This Row],[Activity Level]]&amp;".", ".", CHAR(160), 3)) -1),  Strategy!$G:$H, 2))</f>
        <v>Develop Report on possible Material Control and Accounting Approaches for a Pebble Bed Reactor. </v>
      </c>
      <c r="K53" s="12" t="e">
        <f>TRIM(VLOOKUP(LEFT(Strategies[[#This Row],[Activity Level]], FIND(CHAR(160),SUBSTITUTE(Strategies[[#This Row],[Activity Level]]&amp;".", ".", CHAR(160), 4)) -1),  Strategy!$G:$H, 2))</f>
        <v>#VALUE!</v>
      </c>
      <c r="L53" s="12" t="e">
        <f>TRIM(VLOOKUP(LEFT(Strategies[[#This Row],[Activity Level]], FIND(CHAR(160),SUBSTITUTE(Strategies[[#This Row],[Activity Level]]&amp;".", ".", CHAR(160), 5)) -1),  Strategy!$G:$H, 2))</f>
        <v>#VALUE!</v>
      </c>
    </row>
    <row r="54" spans="1:12" ht="28" x14ac:dyDescent="0.3">
      <c r="A54" s="33"/>
      <c r="B54" s="33"/>
      <c r="C54" s="33"/>
      <c r="D54" s="33"/>
      <c r="E54" s="33" t="s">
        <v>12</v>
      </c>
      <c r="F54" s="34">
        <v>3</v>
      </c>
      <c r="G54" s="22" t="s">
        <v>116</v>
      </c>
      <c r="H54" s="35" t="s">
        <v>117</v>
      </c>
      <c r="I54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4" s="12" t="str">
        <f>TRIM(VLOOKUP(LEFT(Strategies[[#This Row],[Activity Level]], FIND(CHAR(160),SUBSTITUTE(Strategies[[#This Row],[Activity Level]]&amp;".", ".", CHAR(160), 3)) -1),  Strategy!$G:$H, 2))</f>
        <v>Develop Metal Fuel Fabrication Safety and Hazards Final Report </v>
      </c>
      <c r="K54" s="12" t="e">
        <f>TRIM(VLOOKUP(LEFT(Strategies[[#This Row],[Activity Level]], FIND(CHAR(160),SUBSTITUTE(Strategies[[#This Row],[Activity Level]]&amp;".", ".", CHAR(160), 4)) -1),  Strategy!$G:$H, 2))</f>
        <v>#VALUE!</v>
      </c>
      <c r="L54" s="12" t="e">
        <f>TRIM(VLOOKUP(LEFT(Strategies[[#This Row],[Activity Level]], FIND(CHAR(160),SUBSTITUTE(Strategies[[#This Row],[Activity Level]]&amp;".", ".", CHAR(160), 5)) -1),  Strategy!$G:$H, 2))</f>
        <v>#VALUE!</v>
      </c>
    </row>
    <row r="55" spans="1:12" ht="42" x14ac:dyDescent="0.3">
      <c r="A55" s="33"/>
      <c r="B55" s="33"/>
      <c r="C55" s="33"/>
      <c r="D55" s="33"/>
      <c r="E55" s="33" t="s">
        <v>12</v>
      </c>
      <c r="F55" s="34">
        <v>3</v>
      </c>
      <c r="G55" s="22" t="s">
        <v>118</v>
      </c>
      <c r="H55" s="35" t="s">
        <v>119</v>
      </c>
      <c r="I55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5" s="12" t="str">
        <f>TRIM(VLOOKUP(LEFT(Strategies[[#This Row],[Activity Level]], FIND(CHAR(160),SUBSTITUTE(Strategies[[#This Row],[Activity Level]]&amp;".", ".", CHAR(160), 3)) -1),  Strategy!$G:$H, 2))</f>
        <v>Develop Review of Hazards for Molten Salt Reactor Fuel Processing Operations</v>
      </c>
      <c r="K55" s="12" t="e">
        <f>TRIM(VLOOKUP(LEFT(Strategies[[#This Row],[Activity Level]], FIND(CHAR(160),SUBSTITUTE(Strategies[[#This Row],[Activity Level]]&amp;".", ".", CHAR(160), 4)) -1),  Strategy!$G:$H, 2))</f>
        <v>#VALUE!</v>
      </c>
      <c r="L55" s="12" t="e">
        <f>TRIM(VLOOKUP(LEFT(Strategies[[#This Row],[Activity Level]], FIND(CHAR(160),SUBSTITUTE(Strategies[[#This Row],[Activity Level]]&amp;".", ".", CHAR(160), 5)) -1),  Strategy!$G:$H, 2))</f>
        <v>#VALUE!</v>
      </c>
    </row>
    <row r="56" spans="1:12" ht="42" x14ac:dyDescent="0.3">
      <c r="A56" s="33"/>
      <c r="B56" s="33"/>
      <c r="C56" s="33"/>
      <c r="D56" s="33"/>
      <c r="E56" s="33" t="s">
        <v>12</v>
      </c>
      <c r="F56" s="34">
        <v>3</v>
      </c>
      <c r="G56" s="22" t="s">
        <v>120</v>
      </c>
      <c r="H56" s="35" t="s">
        <v>121</v>
      </c>
      <c r="I56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6" s="12" t="str">
        <f>TRIM(VLOOKUP(LEFT(Strategies[[#This Row],[Activity Level]], FIND(CHAR(160),SUBSTITUTE(Strategies[[#This Row],[Activity Level]]&amp;".", ".", CHAR(160), 3)) -1),  Strategy!$G:$H, 2))</f>
        <v>Review of Operating Experience for Transportation of Fresh (Unirradiated) Advanced Reactor Fuel Types</v>
      </c>
      <c r="K56" s="12" t="e">
        <f>TRIM(VLOOKUP(LEFT(Strategies[[#This Row],[Activity Level]], FIND(CHAR(160),SUBSTITUTE(Strategies[[#This Row],[Activity Level]]&amp;".", ".", CHAR(160), 4)) -1),  Strategy!$G:$H, 2))</f>
        <v>#VALUE!</v>
      </c>
      <c r="L56" s="12" t="e">
        <f>TRIM(VLOOKUP(LEFT(Strategies[[#This Row],[Activity Level]], FIND(CHAR(160),SUBSTITUTE(Strategies[[#This Row],[Activity Level]]&amp;".", ".", CHAR(160), 5)) -1),  Strategy!$G:$H, 2))</f>
        <v>#VALUE!</v>
      </c>
    </row>
    <row r="57" spans="1:12" ht="42" x14ac:dyDescent="0.3">
      <c r="A57" s="33"/>
      <c r="B57" s="33"/>
      <c r="C57" s="33"/>
      <c r="D57" s="33"/>
      <c r="E57" s="33" t="s">
        <v>12</v>
      </c>
      <c r="F57" s="34">
        <v>3</v>
      </c>
      <c r="G57" s="22" t="s">
        <v>122</v>
      </c>
      <c r="H57" s="35" t="s">
        <v>123</v>
      </c>
      <c r="I57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7" s="12" t="str">
        <f>TRIM(VLOOKUP(LEFT(Strategies[[#This Row],[Activity Level]], FIND(CHAR(160),SUBSTITUTE(Strategies[[#This Row],[Activity Level]]&amp;".", ".", CHAR(160), 3)) -1),  Strategy!$G:$H, 2))</f>
        <v>Potential Challenges with Transportation of Fresh (Unirradiated) Advanced Reactor Fuel Types</v>
      </c>
      <c r="K57" s="12" t="e">
        <f>TRIM(VLOOKUP(LEFT(Strategies[[#This Row],[Activity Level]], FIND(CHAR(160),SUBSTITUTE(Strategies[[#This Row],[Activity Level]]&amp;".", ".", CHAR(160), 4)) -1),  Strategy!$G:$H, 2))</f>
        <v>#VALUE!</v>
      </c>
      <c r="L57" s="12" t="e">
        <f>TRIM(VLOOKUP(LEFT(Strategies[[#This Row],[Activity Level]], FIND(CHAR(160),SUBSTITUTE(Strategies[[#This Row],[Activity Level]]&amp;".", ".", CHAR(160), 5)) -1),  Strategy!$G:$H, 2))</f>
        <v>#VALUE!</v>
      </c>
    </row>
    <row r="58" spans="1:12" ht="42" x14ac:dyDescent="0.3">
      <c r="A58" s="33"/>
      <c r="B58" s="33"/>
      <c r="C58" s="33"/>
      <c r="D58" s="33"/>
      <c r="E58" s="33" t="s">
        <v>12</v>
      </c>
      <c r="F58" s="34">
        <v>3</v>
      </c>
      <c r="G58" s="22" t="s">
        <v>124</v>
      </c>
      <c r="H58" s="35" t="s">
        <v>125</v>
      </c>
      <c r="I58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8" s="12" t="str">
        <f>TRIM(VLOOKUP(LEFT(Strategies[[#This Row],[Activity Level]], FIND(CHAR(160),SUBSTITUTE(Strategies[[#This Row],[Activity Level]]&amp;".", ".", CHAR(160), 3)) -1),  Strategy!$G:$H, 2))</f>
        <v>Storage Experience with Spent (Irradiated) Advanced Reactor Fuel Types</v>
      </c>
      <c r="K58" s="12" t="e">
        <f>TRIM(VLOOKUP(LEFT(Strategies[[#This Row],[Activity Level]], FIND(CHAR(160),SUBSTITUTE(Strategies[[#This Row],[Activity Level]]&amp;".", ".", CHAR(160), 4)) -1),  Strategy!$G:$H, 2))</f>
        <v>#VALUE!</v>
      </c>
      <c r="L58" s="12" t="e">
        <f>TRIM(VLOOKUP(LEFT(Strategies[[#This Row],[Activity Level]], FIND(CHAR(160),SUBSTITUTE(Strategies[[#This Row],[Activity Level]]&amp;".", ".", CHAR(160), 5)) -1),  Strategy!$G:$H, 2))</f>
        <v>#VALUE!</v>
      </c>
    </row>
    <row r="59" spans="1:12" ht="42" x14ac:dyDescent="0.3">
      <c r="A59" s="33"/>
      <c r="B59" s="33"/>
      <c r="C59" s="33"/>
      <c r="D59" s="33"/>
      <c r="E59" s="33" t="s">
        <v>12</v>
      </c>
      <c r="F59" s="34">
        <v>3</v>
      </c>
      <c r="G59" s="22" t="s">
        <v>126</v>
      </c>
      <c r="H59" s="35" t="s">
        <v>127</v>
      </c>
      <c r="I59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59" s="12" t="str">
        <f>TRIM(VLOOKUP(LEFT(Strategies[[#This Row],[Activity Level]], FIND(CHAR(160),SUBSTITUTE(Strategies[[#This Row],[Activity Level]]&amp;".", ".", CHAR(160), 3)) -1),  Strategy!$G:$H, 2))</f>
        <v>Potential Challenges with Storage of Spent (Irradiated) Advanced Reactor Fuel Types</v>
      </c>
      <c r="K59" s="12" t="e">
        <f>TRIM(VLOOKUP(LEFT(Strategies[[#This Row],[Activity Level]], FIND(CHAR(160),SUBSTITUTE(Strategies[[#This Row],[Activity Level]]&amp;".", ".", CHAR(160), 4)) -1),  Strategy!$G:$H, 2))</f>
        <v>#VALUE!</v>
      </c>
      <c r="L59" s="12" t="e">
        <f>TRIM(VLOOKUP(LEFT(Strategies[[#This Row],[Activity Level]], FIND(CHAR(160),SUBSTITUTE(Strategies[[#This Row],[Activity Level]]&amp;".", ".", CHAR(160), 5)) -1),  Strategy!$G:$H, 2))</f>
        <v>#VALUE!</v>
      </c>
    </row>
    <row r="60" spans="1:12" ht="56" x14ac:dyDescent="0.3">
      <c r="A60" s="33"/>
      <c r="B60" s="33"/>
      <c r="C60" s="33"/>
      <c r="D60" s="33"/>
      <c r="E60" s="33" t="s">
        <v>12</v>
      </c>
      <c r="F60" s="34">
        <v>3</v>
      </c>
      <c r="G60" s="22" t="s">
        <v>128</v>
      </c>
      <c r="H60" s="35" t="s">
        <v>129</v>
      </c>
      <c r="I60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60" s="12" t="str">
        <f>TRIM(VLOOKUP(LEFT(Strategies[[#This Row],[Activity Level]], FIND(CHAR(160),SUBSTITUTE(Strategies[[#This Row],[Activity Level]]&amp;".", ".", CHAR(160), 3)) -1),  Strategy!$G:$H, 2))</f>
        <v>Transportation Experience and Potential Challenges with Transportation of Spent (Irradiated) Advanced Reactor Fuel Types</v>
      </c>
      <c r="K60" s="12" t="e">
        <f>TRIM(VLOOKUP(LEFT(Strategies[[#This Row],[Activity Level]], FIND(CHAR(160),SUBSTITUTE(Strategies[[#This Row],[Activity Level]]&amp;".", ".", CHAR(160), 4)) -1),  Strategy!$G:$H, 2))</f>
        <v>#VALUE!</v>
      </c>
      <c r="L60" s="12" t="e">
        <f>TRIM(VLOOKUP(LEFT(Strategies[[#This Row],[Activity Level]], FIND(CHAR(160),SUBSTITUTE(Strategies[[#This Row],[Activity Level]]&amp;".", ".", CHAR(160), 5)) -1),  Strategy!$G:$H, 2))</f>
        <v>#VALUE!</v>
      </c>
    </row>
    <row r="61" spans="1:12" ht="70" x14ac:dyDescent="0.3">
      <c r="A61" s="33"/>
      <c r="B61" s="33"/>
      <c r="C61" s="33"/>
      <c r="D61" s="33"/>
      <c r="E61" s="33" t="s">
        <v>12</v>
      </c>
      <c r="F61" s="34">
        <v>3</v>
      </c>
      <c r="G61" s="22" t="s">
        <v>130</v>
      </c>
      <c r="H61" s="35" t="s">
        <v>131</v>
      </c>
      <c r="I61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61" s="12" t="str">
        <f>TRIM(VLOOKUP(LEFT(Strategies[[#This Row],[Activity Level]], FIND(CHAR(160),SUBSTITUTE(Strategies[[#This Row],[Activity Level]]&amp;".", ".", CHAR(160), 3)) -1),  Strategy!$G:$H, 2))</f>
        <v>Disposal Options and Potential Challenges to Waste Packages and Waste Forms in Disposal of Spent (Irradiated) Advanced Reactor Fuel Types</v>
      </c>
      <c r="K61" s="12" t="e">
        <f>TRIM(VLOOKUP(LEFT(Strategies[[#This Row],[Activity Level]], FIND(CHAR(160),SUBSTITUTE(Strategies[[#This Row],[Activity Level]]&amp;".", ".", CHAR(160), 4)) -1),  Strategy!$G:$H, 2))</f>
        <v>#VALUE!</v>
      </c>
      <c r="L61" s="12" t="e">
        <f>TRIM(VLOOKUP(LEFT(Strategies[[#This Row],[Activity Level]], FIND(CHAR(160),SUBSTITUTE(Strategies[[#This Row],[Activity Level]]&amp;".", ".", CHAR(160), 5)) -1),  Strategy!$G:$H, 2))</f>
        <v>#VALUE!</v>
      </c>
    </row>
    <row r="62" spans="1:12" ht="56" x14ac:dyDescent="0.3">
      <c r="A62" s="33"/>
      <c r="B62" s="33"/>
      <c r="C62" s="33"/>
      <c r="D62" s="33"/>
      <c r="E62" s="33" t="s">
        <v>12</v>
      </c>
      <c r="F62" s="34">
        <v>3</v>
      </c>
      <c r="G62" s="22" t="s">
        <v>132</v>
      </c>
      <c r="H62" s="35" t="s">
        <v>133</v>
      </c>
      <c r="I62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62" s="12" t="str">
        <f>TRIM(VLOOKUP(LEFT(Strategies[[#This Row],[Activity Level]], FIND(CHAR(160),SUBSTITUTE(Strategies[[#This Row],[Activity Level]]&amp;".", ".", CHAR(160), 3)) -1),  Strategy!$G:$H, 2))</f>
        <v>Information Gaps and Potential Information Needs Associated with Transportation of Fresh (Unirradiated) Adv. Rx Fuel Types</v>
      </c>
      <c r="K62" s="12" t="e">
        <f>TRIM(VLOOKUP(LEFT(Strategies[[#This Row],[Activity Level]], FIND(CHAR(160),SUBSTITUTE(Strategies[[#This Row],[Activity Level]]&amp;".", ".", CHAR(160), 4)) -1),  Strategy!$G:$H, 2))</f>
        <v>#VALUE!</v>
      </c>
      <c r="L62" s="12" t="e">
        <f>TRIM(VLOOKUP(LEFT(Strategies[[#This Row],[Activity Level]], FIND(CHAR(160),SUBSTITUTE(Strategies[[#This Row],[Activity Level]]&amp;".", ".", CHAR(160), 5)) -1),  Strategy!$G:$H, 2))</f>
        <v>#VALUE!</v>
      </c>
    </row>
    <row r="63" spans="1:12" ht="28" x14ac:dyDescent="0.3">
      <c r="A63" s="33"/>
      <c r="B63" s="33"/>
      <c r="C63" s="33"/>
      <c r="D63" s="33"/>
      <c r="E63" s="33"/>
      <c r="F63" s="34">
        <v>3</v>
      </c>
      <c r="G63" s="22" t="s">
        <v>134</v>
      </c>
      <c r="H63" s="35" t="s">
        <v>135</v>
      </c>
      <c r="I63" s="12" t="str">
        <f>TRIM(VLOOKUP(LEFT(Strategies[[#This Row],[Activity Level]], FIND(CHAR(160),SUBSTITUTE(Strategies[[#This Row],[Activity Level]]&amp;".", ".", CHAR(160), 2)) -1),  Strategy!$G:$H, 2))</f>
        <v>Review of non-LWR Fuel Cycle Assessment of Regulatory Infrastructure.</v>
      </c>
      <c r="J63" s="12" t="str">
        <f>TRIM(VLOOKUP(LEFT(Strategies[[#This Row],[Activity Level]], FIND(CHAR(160),SUBSTITUTE(Strategies[[#This Row],[Activity Level]]&amp;".", ".", CHAR(160), 3)) -1),  Strategy!$G:$H, 2))</f>
        <v>Develop MC&amp;A guidance for Cat II facilities (NUREG-2159)</v>
      </c>
      <c r="K63" s="12" t="e">
        <f>TRIM(VLOOKUP(LEFT(Strategies[[#This Row],[Activity Level]], FIND(CHAR(160),SUBSTITUTE(Strategies[[#This Row],[Activity Level]]&amp;".", ".", CHAR(160), 4)) -1),  Strategy!$G:$H, 2))</f>
        <v>#VALUE!</v>
      </c>
      <c r="L63" s="12" t="e">
        <f>TRIM(VLOOKUP(LEFT(Strategies[[#This Row],[Activity Level]], FIND(CHAR(160),SUBSTITUTE(Strategies[[#This Row],[Activity Level]]&amp;".", ".", CHAR(160), 5)) -1),  Strategy!$G:$H, 2))</f>
        <v>#VALUE!</v>
      </c>
    </row>
    <row r="64" spans="1:12" ht="28" x14ac:dyDescent="0.3">
      <c r="A64" s="33"/>
      <c r="B64" s="33"/>
      <c r="C64" s="33"/>
      <c r="D64" s="33"/>
      <c r="E64" s="33" t="s">
        <v>12</v>
      </c>
      <c r="F64" s="34">
        <v>3</v>
      </c>
      <c r="G64" s="22" t="s">
        <v>136</v>
      </c>
      <c r="H64" s="35" t="s">
        <v>137</v>
      </c>
      <c r="I64" s="13" t="str">
        <f>TRIM(VLOOKUP(LEFT(Strategies[[#This Row],[Activity Level]], FIND(CHAR(160),SUBSTITUTE(Strategies[[#This Row],[Activity Level]]&amp;".", ".", CHAR(160), 2)) -1),  Strategy!$G:$H, 2))</f>
        <v>Develop contractor report on technology-inclusive human factors engineering reviews</v>
      </c>
      <c r="J64" s="13" t="e">
        <f>TRIM(VLOOKUP(LEFT(Strategies[[#This Row],[Activity Level]], FIND(CHAR(160),SUBSTITUTE(Strategies[[#This Row],[Activity Level]]&amp;".", ".", CHAR(160), 3)) -1),  Strategy!$G:$H, 2))</f>
        <v>#VALUE!</v>
      </c>
      <c r="K64" s="13" t="e">
        <f>TRIM(VLOOKUP(LEFT(Strategies[[#This Row],[Activity Level]], FIND(CHAR(160),SUBSTITUTE(Strategies[[#This Row],[Activity Level]]&amp;".", ".", CHAR(160), 4)) -1),  Strategy!$G:$H, 2))</f>
        <v>#VALUE!</v>
      </c>
      <c r="L64" s="13" t="e">
        <f>TRIM(VLOOKUP(LEFT(Strategies[[#This Row],[Activity Level]], FIND(CHAR(160),SUBSTITUTE(Strategies[[#This Row],[Activity Level]]&amp;".", ".", CHAR(160), 5)) -1),  Strategy!$G:$H, 2))</f>
        <v>#VALUE!</v>
      </c>
    </row>
    <row r="65" spans="1:12" ht="36" customHeight="1" x14ac:dyDescent="0.3">
      <c r="A65" s="33"/>
      <c r="B65" s="33" t="s">
        <v>12</v>
      </c>
      <c r="C65" s="33"/>
      <c r="D65" s="33"/>
      <c r="E65" s="33"/>
      <c r="F65" s="34">
        <v>4</v>
      </c>
      <c r="G65" s="22" t="s">
        <v>138</v>
      </c>
      <c r="H65" s="35" t="s">
        <v>139</v>
      </c>
      <c r="I65" s="12" t="str">
        <f>TRIM(VLOOKUP(LEFT(Strategies[[#This Row],[Activity Level]], FIND(CHAR(160),SUBSTITUTE(Strategies[[#This Row],[Activity Level]]&amp;".", ".", CHAR(160), 2)) -1),  Strategy!$G:$H, 2))</f>
        <v>Develop Regulatory Guide for endorsement of the non-LWR Probabilistic Risk Assessment Standard</v>
      </c>
      <c r="J65" s="12" t="e">
        <f>TRIM(VLOOKUP(LEFT(Strategies[[#This Row],[Activity Level]], FIND(CHAR(160),SUBSTITUTE(Strategies[[#This Row],[Activity Level]]&amp;".", ".", CHAR(160), 3)) -1),  Strategy!$G:$H, 2))</f>
        <v>#VALUE!</v>
      </c>
      <c r="K65" s="12" t="e">
        <f>TRIM(VLOOKUP(LEFT(Strategies[[#This Row],[Activity Level]], FIND(CHAR(160),SUBSTITUTE(Strategies[[#This Row],[Activity Level]]&amp;".", ".", CHAR(160), 4)) -1),  Strategy!$G:$H, 2))</f>
        <v>#VALUE!</v>
      </c>
      <c r="L65" s="12" t="e">
        <f>TRIM(VLOOKUP(LEFT(Strategies[[#This Row],[Activity Level]], FIND(CHAR(160),SUBSTITUTE(Strategies[[#This Row],[Activity Level]]&amp;".", ".", CHAR(160), 5)) -1),  Strategy!$G:$H, 2))</f>
        <v>#VALUE!</v>
      </c>
    </row>
    <row r="66" spans="1:12" ht="28" x14ac:dyDescent="0.3">
      <c r="A66" s="33"/>
      <c r="B66" s="33" t="s">
        <v>12</v>
      </c>
      <c r="C66" s="33"/>
      <c r="D66" s="33"/>
      <c r="E66" s="33"/>
      <c r="F66" s="34">
        <v>4</v>
      </c>
      <c r="G66" s="22" t="s">
        <v>140</v>
      </c>
      <c r="H66" s="35" t="s">
        <v>141</v>
      </c>
      <c r="I66" s="12" t="str">
        <f>TRIM(VLOOKUP(LEFT(Strategies[[#This Row],[Activity Level]], FIND(CHAR(160),SUBSTITUTE(Strategies[[#This Row],[Activity Level]]&amp;".", ".", CHAR(160), 2)) -1),  Strategy!$G:$H, 2))</f>
        <v>Develop Regulatory Guide for endorsement of the ASME Section III, Division 5 Standard</v>
      </c>
      <c r="J66" s="12" t="e">
        <f>TRIM(VLOOKUP(LEFT(Strategies[[#This Row],[Activity Level]], FIND(CHAR(160),SUBSTITUTE(Strategies[[#This Row],[Activity Level]]&amp;".", ".", CHAR(160), 3)) -1),  Strategy!$G:$H, 2))</f>
        <v>#VALUE!</v>
      </c>
      <c r="K66" s="12" t="e">
        <f>TRIM(VLOOKUP(LEFT(Strategies[[#This Row],[Activity Level]], FIND(CHAR(160),SUBSTITUTE(Strategies[[#This Row],[Activity Level]]&amp;".", ".", CHAR(160), 4)) -1),  Strategy!$G:$H, 2))</f>
        <v>#VALUE!</v>
      </c>
      <c r="L66" s="12" t="e">
        <f>TRIM(VLOOKUP(LEFT(Strategies[[#This Row],[Activity Level]], FIND(CHAR(160),SUBSTITUTE(Strategies[[#This Row],[Activity Level]]&amp;".", ".", CHAR(160), 5)) -1),  Strategy!$G:$H, 2))</f>
        <v>#VALUE!</v>
      </c>
    </row>
    <row r="67" spans="1:12" ht="28" x14ac:dyDescent="0.3">
      <c r="A67" s="33"/>
      <c r="B67" s="33" t="s">
        <v>12</v>
      </c>
      <c r="C67" s="33"/>
      <c r="D67" s="33"/>
      <c r="E67" s="33"/>
      <c r="F67" s="34">
        <v>4</v>
      </c>
      <c r="G67" s="22" t="s">
        <v>142</v>
      </c>
      <c r="H67" s="35" t="s">
        <v>143</v>
      </c>
      <c r="I67" s="13" t="str">
        <f>TRIM(VLOOKUP(LEFT(Strategies[[#This Row],[Activity Level]], FIND(CHAR(160),SUBSTITUTE(Strategies[[#This Row],[Activity Level]]&amp;".", ".", CHAR(160), 2)) -1),  Strategy!$G:$H, 2))</f>
        <v>Develop Regulatory Guide for endorsement of the ASME Section III, Division 5 Standard</v>
      </c>
      <c r="J67" s="13" t="str">
        <f>TRIM(VLOOKUP(LEFT(Strategies[[#This Row],[Activity Level]], FIND(CHAR(160),SUBSTITUTE(Strategies[[#This Row],[Activity Level]]&amp;".", ".", CHAR(160), 3)) -1),  Strategy!$G:$H, 2))</f>
        <v>Alloy 617 Code Cases (N-872 and N-898)</v>
      </c>
      <c r="K67" s="13" t="e">
        <f>TRIM(VLOOKUP(LEFT(Strategies[[#This Row],[Activity Level]], FIND(CHAR(160),SUBSTITUTE(Strategies[[#This Row],[Activity Level]]&amp;".", ".", CHAR(160), 4)) -1),  Strategy!$G:$H, 2))</f>
        <v>#VALUE!</v>
      </c>
      <c r="L67" s="13" t="e">
        <f>TRIM(VLOOKUP(LEFT(Strategies[[#This Row],[Activity Level]], FIND(CHAR(160),SUBSTITUTE(Strategies[[#This Row],[Activity Level]]&amp;".", ".", CHAR(160), 5)) -1),  Strategy!$G:$H, 2))</f>
        <v>#VALUE!</v>
      </c>
    </row>
    <row r="68" spans="1:12" ht="28" x14ac:dyDescent="0.3">
      <c r="A68" s="33"/>
      <c r="B68" s="33"/>
      <c r="C68" s="33"/>
      <c r="D68" s="33"/>
      <c r="E68" s="33"/>
      <c r="F68" s="34">
        <v>4</v>
      </c>
      <c r="G68" s="22" t="s">
        <v>144</v>
      </c>
      <c r="H68" s="44" t="s">
        <v>145</v>
      </c>
      <c r="I68" s="43" t="str">
        <f>TRIM(VLOOKUP(LEFT(Strategies[[#This Row],[Activity Level]], FIND(CHAR(160),SUBSTITUTE(Strategies[[#This Row],[Activity Level]]&amp;".", ".", CHAR(160), 2)) -1),  Strategy!$G:$H, 2))</f>
        <v>Develop Draft Guide endorsing ASME Section XI Division 2 Reliability and Integrity Management (RIM)</v>
      </c>
      <c r="J68" s="13" t="e">
        <f>TRIM(VLOOKUP(LEFT(Strategies[[#This Row],[Activity Level]], FIND(CHAR(160),SUBSTITUTE(Strategies[[#This Row],[Activity Level]]&amp;".", ".", CHAR(160), 3)) -1),  Strategy!$G:$H, 2))</f>
        <v>#VALUE!</v>
      </c>
      <c r="K68" s="13" t="e">
        <f>TRIM(VLOOKUP(LEFT(Strategies[[#This Row],[Activity Level]], FIND(CHAR(160),SUBSTITUTE(Strategies[[#This Row],[Activity Level]]&amp;".", ".", CHAR(160), 4)) -1),  Strategy!$G:$H, 2))</f>
        <v>#VALUE!</v>
      </c>
      <c r="L68" s="13" t="e">
        <f>TRIM(VLOOKUP(LEFT(Strategies[[#This Row],[Activity Level]], FIND(CHAR(160),SUBSTITUTE(Strategies[[#This Row],[Activity Level]]&amp;".", ".", CHAR(160), 5)) -1),  Strategy!$G:$H, 2))</f>
        <v>#VALUE!</v>
      </c>
    </row>
    <row r="69" spans="1:12" ht="33" customHeight="1" x14ac:dyDescent="0.3">
      <c r="A69" s="33"/>
      <c r="B69" s="33"/>
      <c r="C69" s="33"/>
      <c r="D69" s="33"/>
      <c r="E69" s="33" t="s">
        <v>12</v>
      </c>
      <c r="F69" s="34">
        <v>5</v>
      </c>
      <c r="G69" s="22" t="s">
        <v>146</v>
      </c>
      <c r="H69" s="35" t="s">
        <v>147</v>
      </c>
      <c r="I69" s="12" t="str">
        <f>TRIM(VLOOKUP(LEFT(Strategies[[#This Row],[Activity Level]], FIND(CHAR(160),SUBSTITUTE(Strategies[[#This Row],[Activity Level]]&amp;".", ".", CHAR(160), 2)) -1),  Strategy!$G:$H, 2))</f>
        <v>Develop SECY paper related to Consequence Based Security (SECY-18-0076)</v>
      </c>
      <c r="J69" s="12" t="e">
        <f>TRIM(VLOOKUP(LEFT(Strategies[[#This Row],[Activity Level]], FIND(CHAR(160),SUBSTITUTE(Strategies[[#This Row],[Activity Level]]&amp;".", ".", CHAR(160), 3)) -1),  Strategy!$G:$H, 2))</f>
        <v>#VALUE!</v>
      </c>
      <c r="K69" s="12" t="e">
        <f>TRIM(VLOOKUP(LEFT(Strategies[[#This Row],[Activity Level]], FIND(CHAR(160),SUBSTITUTE(Strategies[[#This Row],[Activity Level]]&amp;".", ".", CHAR(160), 4)) -1),  Strategy!$G:$H, 2))</f>
        <v>#VALUE!</v>
      </c>
      <c r="L69" s="12" t="e">
        <f>TRIM(VLOOKUP(LEFT(Strategies[[#This Row],[Activity Level]], FIND(CHAR(160),SUBSTITUTE(Strategies[[#This Row],[Activity Level]]&amp;".", ".", CHAR(160), 5)) -1),  Strategy!$G:$H, 2))</f>
        <v>#VALUE!</v>
      </c>
    </row>
    <row r="70" spans="1:12" ht="28" x14ac:dyDescent="0.3">
      <c r="A70" s="33"/>
      <c r="B70" s="33"/>
      <c r="C70" s="33"/>
      <c r="D70" s="33" t="s">
        <v>12</v>
      </c>
      <c r="E70" s="33" t="s">
        <v>12</v>
      </c>
      <c r="F70" s="34">
        <v>5</v>
      </c>
      <c r="G70" s="22" t="s">
        <v>148</v>
      </c>
      <c r="H70" s="35" t="s">
        <v>149</v>
      </c>
      <c r="I70" s="12" t="str">
        <f>TRIM(VLOOKUP(LEFT(Strategies[[#This Row],[Activity Level]], FIND(CHAR(160),SUBSTITUTE(Strategies[[#This Row],[Activity Level]]&amp;".", ".", CHAR(160), 2)) -1),  Strategy!$G:$H, 2))</f>
        <v>Develop SECY paper related to EP for Small Modular Reactors and Other New Technologies (SECY-18-0103)</v>
      </c>
      <c r="J70" s="12" t="e">
        <f>TRIM(VLOOKUP(LEFT(Strategies[[#This Row],[Activity Level]], FIND(CHAR(160),SUBSTITUTE(Strategies[[#This Row],[Activity Level]]&amp;".", ".", CHAR(160), 3)) -1),  Strategy!$G:$H, 2))</f>
        <v>#VALUE!</v>
      </c>
      <c r="K70" s="12" t="e">
        <f>TRIM(VLOOKUP(LEFT(Strategies[[#This Row],[Activity Level]], FIND(CHAR(160),SUBSTITUTE(Strategies[[#This Row],[Activity Level]]&amp;".", ".", CHAR(160), 4)) -1),  Strategy!$G:$H, 2))</f>
        <v>#VALUE!</v>
      </c>
      <c r="L70" s="12" t="e">
        <f>TRIM(VLOOKUP(LEFT(Strategies[[#This Row],[Activity Level]], FIND(CHAR(160),SUBSTITUTE(Strategies[[#This Row],[Activity Level]]&amp;".", ".", CHAR(160), 5)) -1),  Strategy!$G:$H, 2))</f>
        <v>#VALUE!</v>
      </c>
    </row>
    <row r="71" spans="1:12" ht="28" x14ac:dyDescent="0.3">
      <c r="A71" s="33"/>
      <c r="B71" s="33"/>
      <c r="C71" s="33"/>
      <c r="D71" s="33" t="s">
        <v>12</v>
      </c>
      <c r="E71" s="33" t="s">
        <v>12</v>
      </c>
      <c r="F71" s="34">
        <v>5</v>
      </c>
      <c r="G71" s="22" t="s">
        <v>150</v>
      </c>
      <c r="H71" s="35" t="s">
        <v>151</v>
      </c>
      <c r="I71" s="12" t="str">
        <f>TRIM(VLOOKUP(LEFT(Strategies[[#This Row],[Activity Level]], FIND(CHAR(160),SUBSTITUTE(Strategies[[#This Row],[Activity Level]]&amp;".", ".", CHAR(160), 2)) -1),  Strategy!$G:$H, 2))</f>
        <v>Develop SECY paper related to Functional Containment (SECY-18-0096)</v>
      </c>
      <c r="J71" s="12" t="e">
        <f>TRIM(VLOOKUP(LEFT(Strategies[[#This Row],[Activity Level]], FIND(CHAR(160),SUBSTITUTE(Strategies[[#This Row],[Activity Level]]&amp;".", ".", CHAR(160), 3)) -1),  Strategy!$G:$H, 2))</f>
        <v>#VALUE!</v>
      </c>
      <c r="K71" s="12" t="e">
        <f>TRIM(VLOOKUP(LEFT(Strategies[[#This Row],[Activity Level]], FIND(CHAR(160),SUBSTITUTE(Strategies[[#This Row],[Activity Level]]&amp;".", ".", CHAR(160), 4)) -1),  Strategy!$G:$H, 2))</f>
        <v>#VALUE!</v>
      </c>
      <c r="L71" s="12" t="e">
        <f>TRIM(VLOOKUP(LEFT(Strategies[[#This Row],[Activity Level]], FIND(CHAR(160),SUBSTITUTE(Strategies[[#This Row],[Activity Level]]&amp;".", ".", CHAR(160), 5)) -1),  Strategy!$G:$H, 2))</f>
        <v>#VALUE!</v>
      </c>
    </row>
    <row r="72" spans="1:12" ht="28" x14ac:dyDescent="0.3">
      <c r="A72" s="33" t="s">
        <v>12</v>
      </c>
      <c r="B72" s="33"/>
      <c r="C72" s="33"/>
      <c r="D72" s="33"/>
      <c r="E72" s="33" t="s">
        <v>12</v>
      </c>
      <c r="F72" s="34">
        <v>5</v>
      </c>
      <c r="G72" s="22" t="s">
        <v>152</v>
      </c>
      <c r="H72" s="35" t="s">
        <v>153</v>
      </c>
      <c r="I72" s="12" t="str">
        <f>TRIM(VLOOKUP(LEFT(Strategies[[#This Row],[Activity Level]], FIND(CHAR(160),SUBSTITUTE(Strategies[[#This Row],[Activity Level]]&amp;".", ".", CHAR(160), 2)) -1),  Strategy!$G:$H, 2))</f>
        <v>SECY-20-0093 Policy and Licensing Considerations related to Micro Reactors</v>
      </c>
      <c r="J72" s="12" t="e">
        <f>TRIM(VLOOKUP(LEFT(Strategies[[#This Row],[Activity Level]], FIND(CHAR(160),SUBSTITUTE(Strategies[[#This Row],[Activity Level]]&amp;".", ".", CHAR(160), 3)) -1),  Strategy!$G:$H, 2))</f>
        <v>#VALUE!</v>
      </c>
      <c r="K72" s="12" t="e">
        <f>TRIM(VLOOKUP(LEFT(Strategies[[#This Row],[Activity Level]], FIND(CHAR(160),SUBSTITUTE(Strategies[[#This Row],[Activity Level]]&amp;".", ".", CHAR(160), 4)) -1),  Strategy!$G:$H, 2))</f>
        <v>#VALUE!</v>
      </c>
      <c r="L72" s="12" t="e">
        <f>TRIM(VLOOKUP(LEFT(Strategies[[#This Row],[Activity Level]], FIND(CHAR(160),SUBSTITUTE(Strategies[[#This Row],[Activity Level]]&amp;".", ".", CHAR(160), 5)) -1),  Strategy!$G:$H, 2))</f>
        <v>#VALUE!</v>
      </c>
    </row>
    <row r="73" spans="1:12" ht="28" x14ac:dyDescent="0.3">
      <c r="A73" s="33" t="s">
        <v>12</v>
      </c>
      <c r="B73" s="33"/>
      <c r="C73" s="33"/>
      <c r="D73" s="33"/>
      <c r="E73" s="33"/>
      <c r="F73" s="34">
        <v>5</v>
      </c>
      <c r="G73" s="22" t="s">
        <v>154</v>
      </c>
      <c r="H73" s="35" t="s">
        <v>155</v>
      </c>
      <c r="I73" s="12" t="str">
        <f>TRIM(VLOOKUP(LEFT(Strategies[[#This Row],[Activity Level]], FIND(CHAR(160),SUBSTITUTE(Strategies[[#This Row],[Activity Level]]&amp;".", ".", CHAR(160), 2)) -1),  Strategy!$G:$H, 2))</f>
        <v>Report regarding review of the insurance and liability for advanced reactors (Price-Anderson Act)</v>
      </c>
      <c r="J73" s="12" t="e">
        <f>TRIM(VLOOKUP(LEFT(Strategies[[#This Row],[Activity Level]], FIND(CHAR(160),SUBSTITUTE(Strategies[[#This Row],[Activity Level]]&amp;".", ".", CHAR(160), 3)) -1),  Strategy!$G:$H, 2))</f>
        <v>#VALUE!</v>
      </c>
      <c r="K73" s="12" t="e">
        <f>TRIM(VLOOKUP(LEFT(Strategies[[#This Row],[Activity Level]], FIND(CHAR(160),SUBSTITUTE(Strategies[[#This Row],[Activity Level]]&amp;".", ".", CHAR(160), 4)) -1),  Strategy!$G:$H, 2))</f>
        <v>#VALUE!</v>
      </c>
      <c r="L73" s="12" t="e">
        <f>TRIM(VLOOKUP(LEFT(Strategies[[#This Row],[Activity Level]], FIND(CHAR(160),SUBSTITUTE(Strategies[[#This Row],[Activity Level]]&amp;".", ".", CHAR(160), 5)) -1),  Strategy!$G:$H, 2))</f>
        <v>#VALUE!</v>
      </c>
    </row>
    <row r="74" spans="1:12" ht="28" x14ac:dyDescent="0.3">
      <c r="A74" s="33"/>
      <c r="B74" s="33"/>
      <c r="C74" s="33"/>
      <c r="D74" s="33"/>
      <c r="E74" s="33"/>
      <c r="F74" s="34">
        <v>5</v>
      </c>
      <c r="G74" s="22" t="s">
        <v>156</v>
      </c>
      <c r="H74" s="35" t="s">
        <v>157</v>
      </c>
      <c r="I74" s="12" t="str">
        <f>TRIM(VLOOKUP(LEFT(Strategies[[#This Row],[Activity Level]], FIND(CHAR(160),SUBSTITUTE(Strategies[[#This Row],[Activity Level]]&amp;".", ".", CHAR(160), 2)) -1),  Strategy!$G:$H, 2))</f>
        <v>Annual Fees for Non-Light Water Reactors and Microreactors</v>
      </c>
      <c r="J74" s="12" t="e">
        <f>TRIM(VLOOKUP(LEFT(Strategies[[#This Row],[Activity Level]], FIND(CHAR(160),SUBSTITUTE(Strategies[[#This Row],[Activity Level]]&amp;".", ".", CHAR(160), 3)) -1),  Strategy!$G:$H, 2))</f>
        <v>#VALUE!</v>
      </c>
      <c r="K74" s="12" t="e">
        <f>TRIM(VLOOKUP(LEFT(Strategies[[#This Row],[Activity Level]], FIND(CHAR(160),SUBSTITUTE(Strategies[[#This Row],[Activity Level]]&amp;".", ".", CHAR(160), 4)) -1),  Strategy!$G:$H, 2))</f>
        <v>#VALUE!</v>
      </c>
      <c r="L74" s="12" t="e">
        <f>TRIM(VLOOKUP(LEFT(Strategies[[#This Row],[Activity Level]], FIND(CHAR(160),SUBSTITUTE(Strategies[[#This Row],[Activity Level]]&amp;".", ".", CHAR(160), 5)) -1),  Strategy!$G:$H, 2))</f>
        <v>#VALUE!</v>
      </c>
    </row>
    <row r="75" spans="1:12" ht="28" x14ac:dyDescent="0.3">
      <c r="A75" s="33" t="s">
        <v>12</v>
      </c>
      <c r="B75" s="33"/>
      <c r="C75" s="33"/>
      <c r="D75" s="33"/>
      <c r="E75" s="33"/>
      <c r="F75" s="34">
        <v>5</v>
      </c>
      <c r="G75" s="22" t="s">
        <v>158</v>
      </c>
      <c r="H75" s="35" t="s">
        <v>159</v>
      </c>
      <c r="I75" s="12" t="str">
        <f>TRIM(VLOOKUP(LEFT(Strategies[[#This Row],[Activity Level]], FIND(CHAR(160),SUBSTITUTE(Strategies[[#This Row],[Activity Level]]&amp;".", ".", CHAR(160), 2)) -1),  Strategy!$G:$H, 2))</f>
        <v>Develop SECY Paper regarding Population-Related Siting Considerations for Advanced Reactors</v>
      </c>
      <c r="J75" s="12" t="e">
        <f>TRIM(VLOOKUP(LEFT(Strategies[[#This Row],[Activity Level]], FIND(CHAR(160),SUBSTITUTE(Strategies[[#This Row],[Activity Level]]&amp;".", ".", CHAR(160), 3)) -1),  Strategy!$G:$H, 2))</f>
        <v>#VALUE!</v>
      </c>
      <c r="K75" s="12" t="e">
        <f>TRIM(VLOOKUP(LEFT(Strategies[[#This Row],[Activity Level]], FIND(CHAR(160),SUBSTITUTE(Strategies[[#This Row],[Activity Level]]&amp;".", ".", CHAR(160), 4)) -1),  Strategy!$G:$H, 2))</f>
        <v>#VALUE!</v>
      </c>
      <c r="L75" s="12" t="e">
        <f>TRIM(VLOOKUP(LEFT(Strategies[[#This Row],[Activity Level]], FIND(CHAR(160),SUBSTITUTE(Strategies[[#This Row],[Activity Level]]&amp;".", ".", CHAR(160), 5)) -1),  Strategy!$G:$H, 2))</f>
        <v>#VALUE!</v>
      </c>
    </row>
    <row r="76" spans="1:12" ht="28" x14ac:dyDescent="0.3">
      <c r="A76" s="33" t="s">
        <v>12</v>
      </c>
      <c r="B76" s="33"/>
      <c r="C76" s="33"/>
      <c r="D76" s="33"/>
      <c r="E76" s="33"/>
      <c r="F76" s="34">
        <v>6</v>
      </c>
      <c r="G76" s="22" t="s">
        <v>160</v>
      </c>
      <c r="H76" s="35" t="s">
        <v>161</v>
      </c>
      <c r="I76" s="12" t="str">
        <f>TRIM(VLOOKUP(LEFT(Strategies[[#This Row],[Activity Level]], FIND(CHAR(160),SUBSTITUTE(Strategies[[#This Row],[Activity Level]]&amp;".", ".", CHAR(160), 2)) -1),  Strategy!$G:$H, 2))</f>
        <v>Develop annual SECY paper regarding status of non-LWR activities</v>
      </c>
      <c r="J76" s="12" t="e">
        <f>TRIM(VLOOKUP(LEFT(Strategies[[#This Row],[Activity Level]], FIND(CHAR(160),SUBSTITUTE(Strategies[[#This Row],[Activity Level]]&amp;".", ".", CHAR(160), 3)) -1),  Strategy!$G:$H, 2))</f>
        <v>#VALUE!</v>
      </c>
      <c r="K76" s="12" t="e">
        <f>TRIM(VLOOKUP(LEFT(Strategies[[#This Row],[Activity Level]], FIND(CHAR(160),SUBSTITUTE(Strategies[[#This Row],[Activity Level]]&amp;".", ".", CHAR(160), 4)) -1),  Strategy!$G:$H, 2))</f>
        <v>#VALUE!</v>
      </c>
      <c r="L76" s="12" t="e">
        <f>TRIM(VLOOKUP(LEFT(Strategies[[#This Row],[Activity Level]], FIND(CHAR(160),SUBSTITUTE(Strategies[[#This Row],[Activity Level]]&amp;".", ".", CHAR(160), 5)) -1),  Strategy!$G:$H, 2))</f>
        <v>#VALUE!</v>
      </c>
    </row>
    <row r="77" spans="1:12" x14ac:dyDescent="0.3">
      <c r="A77" s="33"/>
      <c r="B77" s="33"/>
      <c r="C77" s="33"/>
      <c r="D77" s="33"/>
      <c r="E77" s="33" t="s">
        <v>12</v>
      </c>
      <c r="F77" s="34">
        <v>6</v>
      </c>
      <c r="G77" s="22" t="s">
        <v>162</v>
      </c>
      <c r="H77" s="35" t="s">
        <v>163</v>
      </c>
      <c r="I77" s="12" t="str">
        <f>TRIM(VLOOKUP(LEFT(Strategies[[#This Row],[Activity Level]], FIND(CHAR(160),SUBSTITUTE(Strategies[[#This Row],[Activity Level]]&amp;".", ".", CHAR(160), 2)) -1),  Strategy!$G:$H, 2))</f>
        <v>NRC DOE Workshops</v>
      </c>
      <c r="J77" s="12" t="e">
        <f>TRIM(VLOOKUP(LEFT(Strategies[[#This Row],[Activity Level]], FIND(CHAR(160),SUBSTITUTE(Strategies[[#This Row],[Activity Level]]&amp;".", ".", CHAR(160), 3)) -1),  Strategy!$G:$H, 2))</f>
        <v>#VALUE!</v>
      </c>
      <c r="K77" s="12" t="e">
        <f>TRIM(VLOOKUP(LEFT(Strategies[[#This Row],[Activity Level]], FIND(CHAR(160),SUBSTITUTE(Strategies[[#This Row],[Activity Level]]&amp;".", ".", CHAR(160), 4)) -1),  Strategy!$G:$H, 2))</f>
        <v>#VALUE!</v>
      </c>
      <c r="L77" s="12" t="e">
        <f>TRIM(VLOOKUP(LEFT(Strategies[[#This Row],[Activity Level]], FIND(CHAR(160),SUBSTITUTE(Strategies[[#This Row],[Activity Level]]&amp;".", ".", CHAR(160), 5)) -1),  Strategy!$G:$H, 2))</f>
        <v>#VALUE!</v>
      </c>
    </row>
    <row r="78" spans="1:12" ht="42" x14ac:dyDescent="0.3">
      <c r="A78" s="33"/>
      <c r="B78" s="33"/>
      <c r="C78" s="33" t="s">
        <v>12</v>
      </c>
      <c r="D78" s="33" t="s">
        <v>12</v>
      </c>
      <c r="E78" s="33"/>
      <c r="F78" s="34" t="s">
        <v>2</v>
      </c>
      <c r="G78" s="22" t="s">
        <v>164</v>
      </c>
      <c r="H78" s="35" t="s">
        <v>165</v>
      </c>
      <c r="I78" s="12" t="str">
        <f>TRIM(VLOOKUP(LEFT(Strategies[[#This Row],[Activity Level]], FIND(CHAR(160),SUBSTITUTE(Strategies[[#This Row],[Activity Level]]&amp;".", ".", CHAR(160), 2)) -1),  Strategy!$G:$H, 2))</f>
        <v>Part 53 Plan - Risk-Informed, Technology Inclusive Regulatory Framework for Advanced Reactors (NEIMA Section 103(a)(4))</v>
      </c>
      <c r="J78" s="12" t="e">
        <f>TRIM(VLOOKUP(LEFT(Strategies[[#This Row],[Activity Level]], FIND(CHAR(160),SUBSTITUTE(Strategies[[#This Row],[Activity Level]]&amp;".", ".", CHAR(160), 3)) -1),  Strategy!$G:$H, 2))</f>
        <v>#VALUE!</v>
      </c>
      <c r="K78" s="12" t="e">
        <f>TRIM(VLOOKUP(LEFT(Strategies[[#This Row],[Activity Level]], FIND(CHAR(160),SUBSTITUTE(Strategies[[#This Row],[Activity Level]]&amp;".", ".", CHAR(160), 4)) -1),  Strategy!$G:$H, 2))</f>
        <v>#VALUE!</v>
      </c>
      <c r="L78" s="12" t="e">
        <f>TRIM(VLOOKUP(LEFT(Strategies[[#This Row],[Activity Level]], FIND(CHAR(160),SUBSTITUTE(Strategies[[#This Row],[Activity Level]]&amp;".", ".", CHAR(160), 5)) -1),  Strategy!$G:$H, 2))</f>
        <v>#VALUE!</v>
      </c>
    </row>
    <row r="79" spans="1:12" ht="42" x14ac:dyDescent="0.3">
      <c r="A79" s="33"/>
      <c r="B79" s="33"/>
      <c r="C79" s="33"/>
      <c r="D79" s="33"/>
      <c r="E79" s="33"/>
      <c r="F79" s="34" t="s">
        <v>2</v>
      </c>
      <c r="G79" s="22" t="s">
        <v>166</v>
      </c>
      <c r="H79" s="35" t="s">
        <v>167</v>
      </c>
      <c r="I79" s="12" t="str">
        <f>TRIM(VLOOKUP(LEFT(Strategies[[#This Row],[Activity Level]], FIND(CHAR(160),SUBSTITUTE(Strategies[[#This Row],[Activity Level]]&amp;".", ".", CHAR(160), 2)) -1),  Strategy!$G:$H, 2))</f>
        <v>Part 53 Plan - Risk-Informed, Technology Inclusive Regulatory Framework for Advanced Reactors (NEIMA Section 103(a)(4))</v>
      </c>
      <c r="J79" s="12" t="str">
        <f>TRIM(VLOOKUP(LEFT(Strategies[[#This Row],[Activity Level]], FIND(CHAR(160),SUBSTITUTE(Strategies[[#This Row],[Activity Level]]&amp;".", ".", CHAR(160), 3)) -1),  Strategy!$G:$H, 2))</f>
        <v>Public Meetings</v>
      </c>
      <c r="K79" s="12" t="e">
        <f>TRIM(VLOOKUP(LEFT(Strategies[[#This Row],[Activity Level]], FIND(CHAR(160),SUBSTITUTE(Strategies[[#This Row],[Activity Level]]&amp;".", ".", CHAR(160), 4)) -1),  Strategy!$G:$H, 2))</f>
        <v>#VALUE!</v>
      </c>
      <c r="L79" s="12" t="e">
        <f>TRIM(VLOOKUP(LEFT(Strategies[[#This Row],[Activity Level]], FIND(CHAR(160),SUBSTITUTE(Strategies[[#This Row],[Activity Level]]&amp;".", ".", CHAR(160), 5)) -1),  Strategy!$G:$H, 2))</f>
        <v>#VALUE!</v>
      </c>
    </row>
    <row r="80" spans="1:12" ht="42" x14ac:dyDescent="0.3">
      <c r="A80" s="33"/>
      <c r="B80" s="33"/>
      <c r="C80" s="33"/>
      <c r="D80" s="33"/>
      <c r="E80" s="33"/>
      <c r="F80" s="34" t="s">
        <v>2</v>
      </c>
      <c r="G80" s="22" t="s">
        <v>168</v>
      </c>
      <c r="H80" s="35" t="s">
        <v>169</v>
      </c>
      <c r="I80" s="12" t="str">
        <f>TRIM(VLOOKUP(LEFT(Strategies[[#This Row],[Activity Level]], FIND(CHAR(160),SUBSTITUTE(Strategies[[#This Row],[Activity Level]]&amp;".", ".", CHAR(160), 2)) -1),  Strategy!$G:$H, 2))</f>
        <v>Part 53 Plan - Risk-Informed, Technology Inclusive Regulatory Framework for Advanced Reactors (NEIMA Section 103(a)(4))</v>
      </c>
      <c r="J80" s="12" t="str">
        <f>TRIM(VLOOKUP(LEFT(Strategies[[#This Row],[Activity Level]], FIND(CHAR(160),SUBSTITUTE(Strategies[[#This Row],[Activity Level]]&amp;".", ".", CHAR(160), 3)) -1),  Strategy!$G:$H, 2))</f>
        <v>ACRS Interactions</v>
      </c>
      <c r="K80" s="12" t="e">
        <f>TRIM(VLOOKUP(LEFT(Strategies[[#This Row],[Activity Level]], FIND(CHAR(160),SUBSTITUTE(Strategies[[#This Row],[Activity Level]]&amp;".", ".", CHAR(160), 4)) -1),  Strategy!$G:$H, 2))</f>
        <v>#VALUE!</v>
      </c>
      <c r="L80" s="12" t="e">
        <f>TRIM(VLOOKUP(LEFT(Strategies[[#This Row],[Activity Level]], FIND(CHAR(160),SUBSTITUTE(Strategies[[#This Row],[Activity Level]]&amp;".", ".", CHAR(160), 5)) -1),  Strategy!$G:$H, 2))</f>
        <v>#VALUE!</v>
      </c>
    </row>
    <row r="81" spans="1:12" x14ac:dyDescent="0.3">
      <c r="A81" s="33"/>
      <c r="B81" s="33"/>
      <c r="C81" s="33" t="s">
        <v>12</v>
      </c>
      <c r="D81" s="33"/>
      <c r="E81" s="33"/>
      <c r="F81" s="34" t="s">
        <v>2</v>
      </c>
      <c r="G81" s="22" t="s">
        <v>170</v>
      </c>
      <c r="H81" s="35" t="s">
        <v>171</v>
      </c>
      <c r="I81" s="12" t="str">
        <f>TRIM(VLOOKUP(LEFT(Strategies[[#This Row],[Activity Level]], FIND(CHAR(160),SUBSTITUTE(Strategies[[#This Row],[Activity Level]]&amp;".", ".", CHAR(160), 2)) -1),  Strategy!$G:$H, 2))</f>
        <v>Physical Security for Advanced Reactors</v>
      </c>
      <c r="J81" s="12" t="e">
        <f>TRIM(VLOOKUP(LEFT(Strategies[[#This Row],[Activity Level]], FIND(CHAR(160),SUBSTITUTE(Strategies[[#This Row],[Activity Level]]&amp;".", ".", CHAR(160), 3)) -1),  Strategy!$G:$H, 2))</f>
        <v>#VALUE!</v>
      </c>
      <c r="K81" s="12" t="e">
        <f>TRIM(VLOOKUP(LEFT(Strategies[[#This Row],[Activity Level]], FIND(CHAR(160),SUBSTITUTE(Strategies[[#This Row],[Activity Level]]&amp;".", ".", CHAR(160), 4)) -1),  Strategy!$G:$H, 2))</f>
        <v>#VALUE!</v>
      </c>
      <c r="L81" s="12" t="e">
        <f>TRIM(VLOOKUP(LEFT(Strategies[[#This Row],[Activity Level]], FIND(CHAR(160),SUBSTITUTE(Strategies[[#This Row],[Activity Level]]&amp;".", ".", CHAR(160), 5)) -1),  Strategy!$G:$H, 2))</f>
        <v>#VALUE!</v>
      </c>
    </row>
    <row r="82" spans="1:12" ht="42" x14ac:dyDescent="0.3">
      <c r="A82" s="33"/>
      <c r="B82" s="33"/>
      <c r="C82" s="33" t="s">
        <v>12</v>
      </c>
      <c r="D82" s="33" t="s">
        <v>12</v>
      </c>
      <c r="E82" s="33"/>
      <c r="F82" s="34" t="s">
        <v>2</v>
      </c>
      <c r="G82" s="22" t="s">
        <v>172</v>
      </c>
      <c r="H82" s="35" t="s">
        <v>173</v>
      </c>
      <c r="I82" s="12" t="str">
        <f>TRIM(VLOOKUP(LEFT(Strategies[[#This Row],[Activity Level]], FIND(CHAR(160),SUBSTITUTE(Strategies[[#This Row],[Activity Level]]&amp;".", ".", CHAR(160), 2)) -1),  Strategy!$G:$H, 2))</f>
        <v>Emergency Preparedness Requirements for Small Modular Reactors and Other New Technologies.(NEIMA Section 103(a)(2))</v>
      </c>
      <c r="J82" s="12" t="e">
        <f>TRIM(VLOOKUP(LEFT(Strategies[[#This Row],[Activity Level]], FIND(CHAR(160),SUBSTITUTE(Strategies[[#This Row],[Activity Level]]&amp;".", ".", CHAR(160), 3)) -1),  Strategy!$G:$H, 2))</f>
        <v>#VALUE!</v>
      </c>
      <c r="K82" s="12" t="e">
        <f>TRIM(VLOOKUP(LEFT(Strategies[[#This Row],[Activity Level]], FIND(CHAR(160),SUBSTITUTE(Strategies[[#This Row],[Activity Level]]&amp;".", ".", CHAR(160), 4)) -1),  Strategy!$G:$H, 2))</f>
        <v>#VALUE!</v>
      </c>
      <c r="L82" s="12" t="e">
        <f>TRIM(VLOOKUP(LEFT(Strategies[[#This Row],[Activity Level]], FIND(CHAR(160),SUBSTITUTE(Strategies[[#This Row],[Activity Level]]&amp;".", ".", CHAR(160), 5)) -1),  Strategy!$G:$H, 2))</f>
        <v>#VALUE!</v>
      </c>
    </row>
    <row r="83" spans="1:12" ht="28" x14ac:dyDescent="0.3">
      <c r="A83" s="33"/>
      <c r="B83" s="33"/>
      <c r="C83" s="33"/>
      <c r="D83" s="33"/>
      <c r="E83" s="33"/>
      <c r="F83" s="34" t="s">
        <v>2</v>
      </c>
      <c r="G83" s="22" t="s">
        <v>174</v>
      </c>
      <c r="H83" s="35" t="s">
        <v>175</v>
      </c>
      <c r="I83" s="12" t="str">
        <f>TRIM(VLOOKUP(LEFT(Strategies[[#This Row],[Activity Level]], FIND(CHAR(160),SUBSTITUTE(Strategies[[#This Row],[Activity Level]]&amp;".", ".", CHAR(160), 2)) -1),  Strategy!$G:$H, 2))</f>
        <v>Develop draft Generic Environmental Impact Statement for Advanced Reactors. Final GEIS</v>
      </c>
      <c r="J83" s="12" t="e">
        <f>TRIM(VLOOKUP(LEFT(Strategies[[#This Row],[Activity Level]], FIND(CHAR(160),SUBSTITUTE(Strategies[[#This Row],[Activity Level]]&amp;".", ".", CHAR(160), 3)) -1),  Strategy!$G:$H, 2))</f>
        <v>#VALUE!</v>
      </c>
      <c r="K83" s="12" t="e">
        <f>TRIM(VLOOKUP(LEFT(Strategies[[#This Row],[Activity Level]], FIND(CHAR(160),SUBSTITUTE(Strategies[[#This Row],[Activity Level]]&amp;".", ".", CHAR(160), 4)) -1),  Strategy!$G:$H, 2))</f>
        <v>#VALUE!</v>
      </c>
      <c r="L83" s="12" t="e">
        <f>TRIM(VLOOKUP(LEFT(Strategies[[#This Row],[Activity Level]], FIND(CHAR(160),SUBSTITUTE(Strategies[[#This Row],[Activity Level]]&amp;".", ".", CHAR(160), 5)) -1),  Strategy!$G:$H, 2))</f>
        <v>#VALUE!</v>
      </c>
    </row>
    <row r="84" spans="1:12" ht="42" x14ac:dyDescent="0.3">
      <c r="A84" s="33"/>
      <c r="B84" s="33"/>
      <c r="C84" s="33"/>
      <c r="D84" s="33" t="s">
        <v>12</v>
      </c>
      <c r="E84" s="33" t="s">
        <v>12</v>
      </c>
      <c r="F84" s="34" t="s">
        <v>176</v>
      </c>
      <c r="G84" s="22" t="s">
        <v>177</v>
      </c>
      <c r="H84" s="35" t="s">
        <v>178</v>
      </c>
      <c r="I84" s="12" t="str">
        <f>TRIM(VLOOKUP(LEFT(Strategies[[#This Row],[Activity Level]], FIND(CHAR(160),SUBSTITUTE(Strategies[[#This Row],[Activity Level]]&amp;".", ".", CHAR(160), 2)) -1),  Strategy!$G:$H, 2))</f>
        <v>Provide report to Congress regarding licensing processes for Advanced Reactors (NEIMA Section 103(b))</v>
      </c>
      <c r="J84" s="12" t="e">
        <f>TRIM(VLOOKUP(LEFT(Strategies[[#This Row],[Activity Level]], FIND(CHAR(160),SUBSTITUTE(Strategies[[#This Row],[Activity Level]]&amp;".", ".", CHAR(160), 3)) -1),  Strategy!$G:$H, 2))</f>
        <v>#VALUE!</v>
      </c>
      <c r="K84" s="12" t="e">
        <f>TRIM(VLOOKUP(LEFT(Strategies[[#This Row],[Activity Level]], FIND(CHAR(160),SUBSTITUTE(Strategies[[#This Row],[Activity Level]]&amp;".", ".", CHAR(160), 4)) -1),  Strategy!$G:$H, 2))</f>
        <v>#VALUE!</v>
      </c>
      <c r="L84" s="12" t="e">
        <f>TRIM(VLOOKUP(LEFT(Strategies[[#This Row],[Activity Level]], FIND(CHAR(160),SUBSTITUTE(Strategies[[#This Row],[Activity Level]]&amp;".", ".", CHAR(160), 5)) -1),  Strategy!$G:$H, 2))</f>
        <v>#VALUE!</v>
      </c>
    </row>
    <row r="85" spans="1:12" ht="42" x14ac:dyDescent="0.3">
      <c r="A85" s="33"/>
      <c r="B85" s="33"/>
      <c r="C85" s="33"/>
      <c r="D85" s="33" t="s">
        <v>12</v>
      </c>
      <c r="E85" s="33" t="s">
        <v>12</v>
      </c>
      <c r="F85" s="34" t="s">
        <v>176</v>
      </c>
      <c r="G85" s="22" t="s">
        <v>179</v>
      </c>
      <c r="H85" s="35" t="s">
        <v>180</v>
      </c>
      <c r="I85" s="12" t="str">
        <f>TRIM(VLOOKUP(LEFT(Strategies[[#This Row],[Activity Level]], FIND(CHAR(160),SUBSTITUTE(Strategies[[#This Row],[Activity Level]]&amp;".", ".", CHAR(160), 2)) -1),  Strategy!$G:$H, 2))</f>
        <v>Provide report to Congress regarding the use of risk-informed and performance based techniques for Adv. Rx. Licensing (NEIMA Section 103(c))</v>
      </c>
      <c r="J85" s="12" t="e">
        <f>TRIM(VLOOKUP(LEFT(Strategies[[#This Row],[Activity Level]], FIND(CHAR(160),SUBSTITUTE(Strategies[[#This Row],[Activity Level]]&amp;".", ".", CHAR(160), 3)) -1),  Strategy!$G:$H, 2))</f>
        <v>#VALUE!</v>
      </c>
      <c r="K85" s="12" t="e">
        <f>TRIM(VLOOKUP(LEFT(Strategies[[#This Row],[Activity Level]], FIND(CHAR(160),SUBSTITUTE(Strategies[[#This Row],[Activity Level]]&amp;".", ".", CHAR(160), 4)) -1),  Strategy!$G:$H, 2))</f>
        <v>#VALUE!</v>
      </c>
      <c r="L85" s="12" t="e">
        <f>TRIM(VLOOKUP(LEFT(Strategies[[#This Row],[Activity Level]], FIND(CHAR(160),SUBSTITUTE(Strategies[[#This Row],[Activity Level]]&amp;".", ".", CHAR(160), 5)) -1),  Strategy!$G:$H, 2))</f>
        <v>#VALUE!</v>
      </c>
    </row>
    <row r="86" spans="1:12" ht="42" x14ac:dyDescent="0.3">
      <c r="A86" s="33"/>
      <c r="B86" s="33"/>
      <c r="C86" s="33"/>
      <c r="D86" s="33" t="s">
        <v>12</v>
      </c>
      <c r="E86" s="33" t="s">
        <v>12</v>
      </c>
      <c r="F86" s="34" t="s">
        <v>176</v>
      </c>
      <c r="G86" s="22" t="s">
        <v>181</v>
      </c>
      <c r="H86" s="35" t="s">
        <v>182</v>
      </c>
      <c r="I86" s="12" t="str">
        <f>TRIM(VLOOKUP(LEFT(Strategies[[#This Row],[Activity Level]], FIND(CHAR(160),SUBSTITUTE(Strategies[[#This Row],[Activity Level]]&amp;".", ".", CHAR(160), 2)) -1),  Strategy!$G:$H, 2))</f>
        <v>Provide report to Congress on preparing the licensing process for RTRs within existing Regulatory Framework 
(NEIMA Section 103(d))</v>
      </c>
      <c r="J86" s="12" t="e">
        <f>TRIM(VLOOKUP(LEFT(Strategies[[#This Row],[Activity Level]], FIND(CHAR(160),SUBSTITUTE(Strategies[[#This Row],[Activity Level]]&amp;".", ".", CHAR(160), 3)) -1),  Strategy!$G:$H, 2))</f>
        <v>#VALUE!</v>
      </c>
      <c r="K86" s="12" t="e">
        <f>TRIM(VLOOKUP(LEFT(Strategies[[#This Row],[Activity Level]], FIND(CHAR(160),SUBSTITUTE(Strategies[[#This Row],[Activity Level]]&amp;".", ".", CHAR(160), 4)) -1),  Strategy!$G:$H, 2))</f>
        <v>#VALUE!</v>
      </c>
      <c r="L86" s="12" t="e">
        <f>TRIM(VLOOKUP(LEFT(Strategies[[#This Row],[Activity Level]], FIND(CHAR(160),SUBSTITUTE(Strategies[[#This Row],[Activity Level]]&amp;".", ".", CHAR(160), 5)) -1),  Strategy!$G:$H, 2))</f>
        <v>#VALUE!</v>
      </c>
    </row>
    <row r="87" spans="1:12" ht="56" x14ac:dyDescent="0.3">
      <c r="A87" s="33"/>
      <c r="B87" s="33"/>
      <c r="C87" s="33"/>
      <c r="D87" s="33" t="s">
        <v>12</v>
      </c>
      <c r="E87" s="33" t="s">
        <v>12</v>
      </c>
      <c r="F87" s="34" t="s">
        <v>176</v>
      </c>
      <c r="G87" s="22" t="s">
        <v>183</v>
      </c>
      <c r="H87" s="35" t="s">
        <v>184</v>
      </c>
      <c r="I87" s="12" t="str">
        <f>TRIM(VLOOKUP(LEFT(Strategies[[#This Row],[Activity Level]], FIND(CHAR(160),SUBSTITUTE(Strategies[[#This Row],[Activity Level]]&amp;".", ".", CHAR(160), 2)) -1),  Strategy!$G:$H, 2))</f>
        <v>Provide report to Congress on completing the rulemaking to establish a
"technology-inclusive regulatory framework"
(NEIMA Section 103(e))</v>
      </c>
      <c r="J87" s="12" t="e">
        <f>TRIM(VLOOKUP(LEFT(Strategies[[#This Row],[Activity Level]], FIND(CHAR(160),SUBSTITUTE(Strategies[[#This Row],[Activity Level]]&amp;".", ".", CHAR(160), 3)) -1),  Strategy!$G:$H, 2))</f>
        <v>#VALUE!</v>
      </c>
      <c r="K87" s="12" t="e">
        <f>TRIM(VLOOKUP(LEFT(Strategies[[#This Row],[Activity Level]], FIND(CHAR(160),SUBSTITUTE(Strategies[[#This Row],[Activity Level]]&amp;".", ".", CHAR(160), 4)) -1),  Strategy!$G:$H, 2))</f>
        <v>#VALUE!</v>
      </c>
      <c r="L87" s="12" t="e">
        <f>TRIM(VLOOKUP(LEFT(Strategies[[#This Row],[Activity Level]], FIND(CHAR(160),SUBSTITUTE(Strategies[[#This Row],[Activity Level]]&amp;".", ".", CHAR(160), 5)) -1),  Strategy!$G:$H, 2))</f>
        <v>#VALUE!</v>
      </c>
    </row>
  </sheetData>
  <sheetProtection insertRows="0" deleteRows="0" selectLockedCells="1"/>
  <phoneticPr fontId="3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535D-C7A4-44AD-88F9-26E1FE4ECED9}">
  <sheetPr codeName="Sheet2"/>
  <dimension ref="A1:H234"/>
  <sheetViews>
    <sheetView tabSelected="1" zoomScale="70" zoomScaleNormal="70" workbookViewId="0">
      <pane ySplit="1" topLeftCell="A92" activePane="bottomLeft" state="frozen"/>
      <selection pane="bottomLeft" activeCell="E95" sqref="E95"/>
    </sheetView>
  </sheetViews>
  <sheetFormatPr defaultRowHeight="25.25" customHeight="1" x14ac:dyDescent="0.3"/>
  <cols>
    <col min="1" max="1" width="10.4140625" style="45" customWidth="1"/>
    <col min="2" max="2" width="12.6640625" style="45" customWidth="1"/>
    <col min="3" max="3" width="37.4140625" style="15" customWidth="1"/>
    <col min="4" max="4" width="14.6640625" style="46" customWidth="1"/>
    <col min="5" max="5" width="134.6640625" style="16" customWidth="1"/>
    <col min="6" max="6" width="95.1640625" style="1" customWidth="1"/>
    <col min="7" max="7" width="15.5" style="2" customWidth="1"/>
    <col min="8" max="8" width="78.1640625" style="5" customWidth="1"/>
  </cols>
  <sheetData>
    <row r="1" spans="1:8" s="3" customFormat="1" ht="35" customHeight="1" x14ac:dyDescent="0.3">
      <c r="A1" s="17" t="s">
        <v>185</v>
      </c>
      <c r="B1" s="17" t="s">
        <v>186</v>
      </c>
      <c r="C1" s="14" t="s">
        <v>187</v>
      </c>
      <c r="D1" s="18" t="s">
        <v>6</v>
      </c>
      <c r="E1" s="39" t="s">
        <v>7</v>
      </c>
    </row>
    <row r="2" spans="1:8" ht="25.25" customHeight="1" x14ac:dyDescent="0.3">
      <c r="A2" s="19"/>
      <c r="B2" s="19"/>
      <c r="C2" s="20"/>
      <c r="D2" s="21" t="s">
        <v>13</v>
      </c>
      <c r="E2" s="40" t="str">
        <f>VLOOKUP(D2,Strategy!G:H,2,)</f>
        <v>Development of non-Light Water Reactor (LWR) Training for Advanced Reactors  (Adv. Rxs) (NEIMA Section 103(a)(5))</v>
      </c>
      <c r="F2"/>
      <c r="G2"/>
      <c r="H2"/>
    </row>
    <row r="3" spans="1:8" ht="25.25" customHeight="1" x14ac:dyDescent="0.3">
      <c r="A3" s="19"/>
      <c r="B3" s="19"/>
      <c r="C3" s="20"/>
      <c r="D3" s="22" t="s">
        <v>15</v>
      </c>
      <c r="E3" s="40" t="str">
        <f>VLOOKUP(D3,Strategy!G:H,2,)</f>
        <v xml:space="preserve">    FAST Reactor Technology</v>
      </c>
      <c r="F3"/>
      <c r="G3"/>
      <c r="H3"/>
    </row>
    <row r="4" spans="1:8" ht="25.25" customHeight="1" x14ac:dyDescent="0.3">
      <c r="A4" s="19"/>
      <c r="B4" s="19"/>
      <c r="C4" s="20"/>
      <c r="D4" s="22" t="s">
        <v>17</v>
      </c>
      <c r="E4" s="40" t="str">
        <f>VLOOKUP(D4,Strategy!G:H,2,)</f>
        <v xml:space="preserve">    High Temperature Gas-cooled Reactor (HTGR) Technology</v>
      </c>
      <c r="F4"/>
      <c r="G4"/>
      <c r="H4"/>
    </row>
    <row r="5" spans="1:8" ht="25.25" customHeight="1" x14ac:dyDescent="0.3">
      <c r="A5" s="19"/>
      <c r="B5" s="19"/>
      <c r="C5" s="20"/>
      <c r="D5" s="22" t="s">
        <v>19</v>
      </c>
      <c r="E5" s="40" t="str">
        <f>VLOOKUP(D5,Strategy!G:H,2,)</f>
        <v xml:space="preserve">    Molten Salt Reactor (MSR) Technology</v>
      </c>
      <c r="F5"/>
      <c r="G5"/>
      <c r="H5"/>
    </row>
    <row r="6" spans="1:8" ht="25.25" customHeight="1" x14ac:dyDescent="0.3">
      <c r="A6" s="19"/>
      <c r="B6" s="19"/>
      <c r="C6" s="20"/>
      <c r="D6" s="21" t="s">
        <v>21</v>
      </c>
      <c r="E6" s="40" t="str">
        <f>VLOOKUP(D6,Strategy!G:H,2,)</f>
        <v>Competency Modeling to ensure adequate workforce skillset</v>
      </c>
      <c r="F6"/>
      <c r="G6"/>
      <c r="H6"/>
    </row>
    <row r="7" spans="1:8" ht="25.25" customHeight="1" x14ac:dyDescent="0.3">
      <c r="A7" s="19">
        <v>44197</v>
      </c>
      <c r="B7" s="19">
        <v>44926</v>
      </c>
      <c r="C7" s="23" t="s">
        <v>188</v>
      </c>
      <c r="D7" s="24" t="s">
        <v>23</v>
      </c>
      <c r="E7" s="40" t="str">
        <f>VLOOKUP(D7,Strategy!G:H,2,)</f>
        <v>Knowledge Management</v>
      </c>
      <c r="F7"/>
      <c r="G7"/>
      <c r="H7"/>
    </row>
    <row r="8" spans="1:8" ht="25.25" customHeight="1" x14ac:dyDescent="0.3">
      <c r="A8" s="19"/>
      <c r="B8" s="19"/>
      <c r="C8" s="20"/>
      <c r="D8" s="22" t="s">
        <v>25</v>
      </c>
      <c r="E8" s="40" t="str">
        <f>VLOOKUP(D8,Strategy!G:H,2,)</f>
        <v>Identification and Assessment of Available Codes</v>
      </c>
      <c r="F8"/>
      <c r="G8"/>
      <c r="H8"/>
    </row>
    <row r="9" spans="1:8" ht="25.25" customHeight="1" x14ac:dyDescent="0.3">
      <c r="A9" s="19"/>
      <c r="B9" s="19"/>
      <c r="C9" s="20"/>
      <c r="D9" s="22" t="s">
        <v>27</v>
      </c>
      <c r="E9" s="40" t="str">
        <f>VLOOKUP(D9,Strategy!G:H,2,)</f>
        <v>Development of Non-LWR Computer Models and Analytical Tools</v>
      </c>
      <c r="F9"/>
      <c r="G9"/>
      <c r="H9"/>
    </row>
    <row r="10" spans="1:8" ht="25.25" customHeight="1" x14ac:dyDescent="0.3">
      <c r="A10" s="19"/>
      <c r="B10" s="19"/>
      <c r="C10" s="20"/>
      <c r="D10" s="21" t="s">
        <v>29</v>
      </c>
      <c r="E10" s="40" t="str">
        <f>VLOOKUP(D10,Strategy!G:H,2,)</f>
        <v xml:space="preserve">    Code Assessment Report Volume 1 (Systems Analysis)</v>
      </c>
      <c r="F10"/>
      <c r="G10"/>
      <c r="H10"/>
    </row>
    <row r="11" spans="1:8" ht="25.25" customHeight="1" x14ac:dyDescent="0.3">
      <c r="A11" s="19"/>
      <c r="B11" s="19"/>
      <c r="C11" s="20"/>
      <c r="D11" s="22" t="s">
        <v>31</v>
      </c>
      <c r="E11" s="40" t="str">
        <f>VLOOKUP(D11,Strategy!G:H,2,)</f>
        <v xml:space="preserve">        Reference plant model for Heat Pipe-Cooled Micro Reactor </v>
      </c>
      <c r="F11"/>
      <c r="G11"/>
      <c r="H11"/>
    </row>
    <row r="12" spans="1:8" ht="25.25" customHeight="1" x14ac:dyDescent="0.3">
      <c r="A12" s="19"/>
      <c r="B12" s="19"/>
      <c r="C12" s="20"/>
      <c r="D12" s="22" t="s">
        <v>33</v>
      </c>
      <c r="E12" s="40" t="str">
        <f>VLOOKUP(D12,Strategy!G:H,2,)</f>
        <v xml:space="preserve">        Reference plant model for Sodium-Cooled Fast Reactor</v>
      </c>
      <c r="F12"/>
      <c r="G12"/>
      <c r="H12"/>
    </row>
    <row r="13" spans="1:8" ht="25.25" customHeight="1" x14ac:dyDescent="0.3">
      <c r="A13" s="19"/>
      <c r="B13" s="19"/>
      <c r="C13" s="20"/>
      <c r="D13" s="24" t="s">
        <v>35</v>
      </c>
      <c r="E13" s="40" t="str">
        <f>VLOOKUP(D13,Strategy!G:H,2,)</f>
        <v xml:space="preserve">        Reference plant model for Molten-Salt Cooled Pebble Bed Reactor</v>
      </c>
      <c r="F13"/>
      <c r="G13"/>
      <c r="H13"/>
    </row>
    <row r="14" spans="1:8" ht="25.25" customHeight="1" x14ac:dyDescent="0.3">
      <c r="A14" s="19">
        <v>44621</v>
      </c>
      <c r="B14" s="19">
        <v>44651</v>
      </c>
      <c r="C14" s="20" t="s">
        <v>188</v>
      </c>
      <c r="D14" s="24" t="s">
        <v>37</v>
      </c>
      <c r="E14" s="41" t="str">
        <f>VLOOKUP(D14,Strategy!G:H,2,)</f>
        <v xml:space="preserve">        Reference plant model for Monolith-type Micro-Reactor</v>
      </c>
      <c r="F14"/>
      <c r="G14"/>
      <c r="H14"/>
    </row>
    <row r="15" spans="1:8" ht="25.25" customHeight="1" x14ac:dyDescent="0.3">
      <c r="A15" s="19">
        <v>44713</v>
      </c>
      <c r="B15" s="19">
        <v>44742</v>
      </c>
      <c r="C15" s="20" t="s">
        <v>188</v>
      </c>
      <c r="D15" s="24" t="s">
        <v>39</v>
      </c>
      <c r="E15" s="41" t="str">
        <f>VLOOKUP(D15,Strategy!G:H,2,)</f>
        <v xml:space="preserve">        Reference plant model for Gas-Cooled Pebble Bed Reactor</v>
      </c>
      <c r="F15"/>
      <c r="G15"/>
      <c r="H15"/>
    </row>
    <row r="16" spans="1:8" ht="25.25" customHeight="1" x14ac:dyDescent="0.3">
      <c r="A16" s="19"/>
      <c r="B16" s="19"/>
      <c r="C16" s="20"/>
      <c r="D16" s="24" t="s">
        <v>41</v>
      </c>
      <c r="E16" s="40" t="str">
        <f>VLOOKUP(D16,Strategy!G:H,2,)</f>
        <v xml:space="preserve">    Code Assessment Report Volume 2 (Fuel Perf. Anaylsis)</v>
      </c>
      <c r="F16"/>
      <c r="G16"/>
      <c r="H16"/>
    </row>
    <row r="17" spans="1:8" ht="25.25" customHeight="1" x14ac:dyDescent="0.3">
      <c r="A17" s="19"/>
      <c r="B17" s="19"/>
      <c r="C17" s="20"/>
      <c r="D17" s="24" t="s">
        <v>43</v>
      </c>
      <c r="E17" s="41" t="str">
        <f>VLOOKUP(D17,Strategy!G:H,2,)</f>
        <v xml:space="preserve">        FAST code assessment for metallic fuel</v>
      </c>
      <c r="F17"/>
      <c r="G17"/>
      <c r="H17"/>
    </row>
    <row r="18" spans="1:8" ht="25.25" customHeight="1" x14ac:dyDescent="0.3">
      <c r="A18" s="19"/>
      <c r="B18" s="19"/>
      <c r="C18" s="20"/>
      <c r="D18" s="24" t="s">
        <v>43</v>
      </c>
      <c r="E18" s="41" t="str">
        <f>VLOOKUP(D18,Strategy!G:H,2,)</f>
        <v xml:space="preserve">        FAST code assessment for metallic fuel</v>
      </c>
      <c r="F18"/>
      <c r="G18"/>
      <c r="H18"/>
    </row>
    <row r="19" spans="1:8" ht="25.25" customHeight="1" x14ac:dyDescent="0.3">
      <c r="A19" s="19"/>
      <c r="B19" s="19"/>
      <c r="C19" s="20"/>
      <c r="D19" s="24" t="s">
        <v>45</v>
      </c>
      <c r="E19" s="41" t="str">
        <f>VLOOKUP(D19,Strategy!G:H,2,)</f>
        <v xml:space="preserve">        FAST code assessment for TRISO fuel</v>
      </c>
      <c r="F19"/>
      <c r="G19"/>
      <c r="H19"/>
    </row>
    <row r="20" spans="1:8" ht="25.25" customHeight="1" x14ac:dyDescent="0.3">
      <c r="A20" s="19"/>
      <c r="B20" s="19"/>
      <c r="C20" s="20"/>
      <c r="D20" s="24" t="s">
        <v>47</v>
      </c>
      <c r="E20" s="40" t="str">
        <f>VLOOKUP(D20,Strategy!G:H,2,)</f>
        <v xml:space="preserve">    Code Assessment Report Volume 3 (Source Term Analysis)</v>
      </c>
      <c r="F20"/>
      <c r="G20"/>
      <c r="H20"/>
    </row>
    <row r="21" spans="1:8" ht="25.25" customHeight="1" x14ac:dyDescent="0.3">
      <c r="A21" s="19">
        <v>44362</v>
      </c>
      <c r="B21" s="19">
        <v>44362</v>
      </c>
      <c r="C21" s="20" t="s">
        <v>189</v>
      </c>
      <c r="D21" s="24" t="s">
        <v>49</v>
      </c>
      <c r="E21" s="42" t="str">
        <f>VLOOKUP(D21,Strategy!G:H,2,)</f>
        <v xml:space="preserve">        Non-LWR MELCOR (Source Term) Demonstration Project</v>
      </c>
      <c r="F21"/>
      <c r="G21"/>
      <c r="H21"/>
    </row>
    <row r="22" spans="1:8" ht="25.25" customHeight="1" x14ac:dyDescent="0.3">
      <c r="A22" s="19">
        <v>44392</v>
      </c>
      <c r="B22" s="19">
        <v>44392</v>
      </c>
      <c r="C22" s="20" t="s">
        <v>189</v>
      </c>
      <c r="D22" s="24" t="s">
        <v>49</v>
      </c>
      <c r="E22" s="42" t="str">
        <f>VLOOKUP(D22,Strategy!G:H,2,)</f>
        <v xml:space="preserve">        Non-LWR MELCOR (Source Term) Demonstration Project</v>
      </c>
      <c r="F22"/>
      <c r="G22"/>
      <c r="H22"/>
    </row>
    <row r="23" spans="1:8" ht="25.25" customHeight="1" x14ac:dyDescent="0.3">
      <c r="A23" s="19">
        <v>44454</v>
      </c>
      <c r="B23" s="19">
        <v>44454</v>
      </c>
      <c r="C23" s="20" t="s">
        <v>189</v>
      </c>
      <c r="D23" s="24" t="s">
        <v>49</v>
      </c>
      <c r="E23" s="42" t="str">
        <f>VLOOKUP(D23,Strategy!G:H,2,)</f>
        <v xml:space="preserve">        Non-LWR MELCOR (Source Term) Demonstration Project</v>
      </c>
      <c r="F23"/>
      <c r="G23"/>
      <c r="H23"/>
    </row>
    <row r="24" spans="1:8" ht="25.25" customHeight="1" x14ac:dyDescent="0.3">
      <c r="A24" s="19">
        <v>44440</v>
      </c>
      <c r="B24" s="19">
        <v>44469</v>
      </c>
      <c r="C24" s="20" t="s">
        <v>188</v>
      </c>
      <c r="D24" s="24" t="s">
        <v>49</v>
      </c>
      <c r="E24" s="41" t="str">
        <f>VLOOKUP(D24,Strategy!G:H,2,)</f>
        <v xml:space="preserve">        Non-LWR MELCOR (Source Term) Demonstration Project</v>
      </c>
      <c r="F24"/>
      <c r="G24"/>
      <c r="H24"/>
    </row>
    <row r="25" spans="1:8" ht="25.25" customHeight="1" x14ac:dyDescent="0.3">
      <c r="A25" s="19"/>
      <c r="B25" s="19"/>
      <c r="C25" s="20"/>
      <c r="D25" s="24" t="s">
        <v>51</v>
      </c>
      <c r="E25" s="40" t="str">
        <f>VLOOKUP(D25,Strategy!G:H,2,)</f>
        <v xml:space="preserve">            Reference SCALE/MELCOR plant model for Heat Pipe-Cooled Micro Reactor</v>
      </c>
      <c r="F25"/>
      <c r="G25"/>
      <c r="H25"/>
    </row>
    <row r="26" spans="1:8" ht="25.25" customHeight="1" x14ac:dyDescent="0.3">
      <c r="A26" s="19"/>
      <c r="B26" s="19"/>
      <c r="C26" s="20"/>
      <c r="D26" s="24" t="s">
        <v>53</v>
      </c>
      <c r="E26" s="40" t="str">
        <f>VLOOKUP(D26,Strategy!G:H,2,)</f>
        <v xml:space="preserve">            Reference SCALE/MELCOR plant model for High-Temperature Gas-Cooled Reactor </v>
      </c>
      <c r="F26"/>
      <c r="G26"/>
      <c r="H26"/>
    </row>
    <row r="27" spans="1:8" ht="25.25" customHeight="1" x14ac:dyDescent="0.3">
      <c r="A27" s="19"/>
      <c r="B27" s="19"/>
      <c r="C27" s="20"/>
      <c r="D27" s="24" t="s">
        <v>55</v>
      </c>
      <c r="E27" s="41" t="str">
        <f>VLOOKUP(D27,Strategy!G:H,2,)</f>
        <v xml:space="preserve">            Reference SCALE/MELCOR plant model for Molten Salt Cooled Pebble Bed Reactor</v>
      </c>
      <c r="F27"/>
      <c r="G27"/>
      <c r="H27"/>
    </row>
    <row r="28" spans="1:8" ht="25.25" customHeight="1" x14ac:dyDescent="0.3">
      <c r="A28" s="19">
        <v>44501</v>
      </c>
      <c r="B28" s="19">
        <v>44530</v>
      </c>
      <c r="C28" s="20" t="s">
        <v>188</v>
      </c>
      <c r="D28" s="24" t="s">
        <v>57</v>
      </c>
      <c r="E28" s="41" t="str">
        <f>VLOOKUP(D28,Strategy!G:H,2,)</f>
        <v xml:space="preserve">            Reference SCALE/MELCOR plant model for Molten Salt Fueled Reactor</v>
      </c>
      <c r="F28"/>
      <c r="G28"/>
      <c r="H28"/>
    </row>
    <row r="29" spans="1:8" ht="25.25" customHeight="1" x14ac:dyDescent="0.3">
      <c r="A29" s="19">
        <v>44713</v>
      </c>
      <c r="B29" s="19">
        <v>44742</v>
      </c>
      <c r="C29" s="20" t="s">
        <v>188</v>
      </c>
      <c r="D29" s="24" t="s">
        <v>59</v>
      </c>
      <c r="E29" s="41" t="str">
        <f>VLOOKUP(D29,Strategy!G:H,2,)</f>
        <v xml:space="preserve">            Reference SCALE/MELCOR plant model for Sodium-Cooled Fast Reactor</v>
      </c>
      <c r="F29"/>
      <c r="G29"/>
      <c r="H29"/>
    </row>
    <row r="30" spans="1:8" ht="25.25" customHeight="1" x14ac:dyDescent="0.3">
      <c r="A30" s="19">
        <v>44440</v>
      </c>
      <c r="B30" s="19">
        <v>44469</v>
      </c>
      <c r="C30" s="20" t="s">
        <v>188</v>
      </c>
      <c r="D30" s="24" t="s">
        <v>61</v>
      </c>
      <c r="E30" s="41" t="str">
        <f>VLOOKUP(D30,Strategy!G:H,2,)</f>
        <v xml:space="preserve">        MACCS radionuclide screening analysis</v>
      </c>
      <c r="F30"/>
      <c r="G30"/>
      <c r="H30"/>
    </row>
    <row r="31" spans="1:8" ht="25.25" customHeight="1" x14ac:dyDescent="0.3">
      <c r="A31" s="19"/>
      <c r="B31" s="19"/>
      <c r="C31" s="23"/>
      <c r="D31" s="24" t="s">
        <v>63</v>
      </c>
      <c r="E31" s="42" t="str">
        <f>VLOOKUP(D31,Strategy!G:H,2,)</f>
        <v xml:space="preserve">        MACCS near-field atmospheric transport and dispersion model </v>
      </c>
      <c r="F31"/>
      <c r="G31"/>
      <c r="H31"/>
    </row>
    <row r="32" spans="1:8" ht="25.25" customHeight="1" x14ac:dyDescent="0.3">
      <c r="A32" s="19">
        <v>44713</v>
      </c>
      <c r="B32" s="19">
        <v>44834</v>
      </c>
      <c r="C32" s="20" t="s">
        <v>188</v>
      </c>
      <c r="D32" s="24" t="s">
        <v>64</v>
      </c>
      <c r="E32" s="42" t="str">
        <f>VLOOKUP(D32,Strategy!G:H,2,)</f>
        <v xml:space="preserve">        MACCS radionuclide properties on atmospheric transport and dosimetry</v>
      </c>
      <c r="F32"/>
      <c r="G32"/>
      <c r="H32"/>
    </row>
    <row r="33" spans="1:8" ht="25.25" customHeight="1" x14ac:dyDescent="0.3">
      <c r="A33" s="19"/>
      <c r="B33" s="19"/>
      <c r="C33" s="20"/>
      <c r="D33" s="24" t="s">
        <v>66</v>
      </c>
      <c r="E33" s="41" t="str">
        <f>VLOOKUP(D33,Strategy!G:H,2,)</f>
        <v xml:space="preserve">    Code Assessment Report Volume 4 (Licensing and Siting Dose Assessments)</v>
      </c>
      <c r="F33"/>
      <c r="G33"/>
      <c r="H33"/>
    </row>
    <row r="34" spans="1:8" ht="25.25" customHeight="1" x14ac:dyDescent="0.3">
      <c r="A34" s="19"/>
      <c r="B34" s="19"/>
      <c r="C34" s="20"/>
      <c r="D34" s="24" t="s">
        <v>66</v>
      </c>
      <c r="E34" s="41" t="str">
        <f>VLOOKUP(D34,Strategy!G:H,2,)</f>
        <v xml:space="preserve">    Code Assessment Report Volume 4 (Licensing and Siting Dose Assessments)</v>
      </c>
      <c r="F34"/>
      <c r="G34"/>
      <c r="H34"/>
    </row>
    <row r="35" spans="1:8" ht="25.25" customHeight="1" x14ac:dyDescent="0.3">
      <c r="A35" s="19"/>
      <c r="B35" s="19"/>
      <c r="C35" s="20"/>
      <c r="D35" s="24" t="s">
        <v>66</v>
      </c>
      <c r="E35" s="41" t="str">
        <f>VLOOKUP(D35,Strategy!G:H,2,)</f>
        <v xml:space="preserve">    Code Assessment Report Volume 4 (Licensing and Siting Dose Assessments)</v>
      </c>
      <c r="F35"/>
      <c r="G35"/>
      <c r="H35"/>
    </row>
    <row r="36" spans="1:8" ht="25.25" customHeight="1" x14ac:dyDescent="0.3">
      <c r="A36" s="19">
        <v>44743</v>
      </c>
      <c r="B36" s="19">
        <v>44773</v>
      </c>
      <c r="C36" s="20" t="s">
        <v>188</v>
      </c>
      <c r="D36" s="24" t="s">
        <v>68</v>
      </c>
      <c r="E36" s="41" t="str">
        <f>VLOOKUP(D36,Strategy!G:H,2,)</f>
        <v xml:space="preserve">        Phase 1 - Atmospheric Code Consolidation</v>
      </c>
      <c r="F36"/>
      <c r="G36"/>
      <c r="H36"/>
    </row>
    <row r="37" spans="1:8" ht="25.25" customHeight="1" x14ac:dyDescent="0.3">
      <c r="A37" s="19"/>
      <c r="B37" s="19"/>
      <c r="C37" s="20"/>
      <c r="D37" s="24" t="s">
        <v>70</v>
      </c>
      <c r="E37" s="41" t="str">
        <f>VLOOKUP(D37,Strategy!G:H,2,)</f>
        <v xml:space="preserve">    Code Assessment Report Volume 5 (Fuel Cycle Analysis)</v>
      </c>
      <c r="F37"/>
      <c r="G37"/>
      <c r="H37"/>
    </row>
    <row r="38" spans="1:8" ht="25.25" customHeight="1" x14ac:dyDescent="0.3">
      <c r="A38" s="19"/>
      <c r="B38" s="19"/>
      <c r="C38" s="20"/>
      <c r="D38" s="24" t="s">
        <v>70</v>
      </c>
      <c r="E38" s="41" t="str">
        <f>VLOOKUP(D38,Strategy!G:H,2,)</f>
        <v xml:space="preserve">    Code Assessment Report Volume 5 (Fuel Cycle Analysis)</v>
      </c>
      <c r="F38"/>
      <c r="G38"/>
      <c r="H38"/>
    </row>
    <row r="39" spans="1:8" ht="25.25" customHeight="1" x14ac:dyDescent="0.3">
      <c r="A39" s="19"/>
      <c r="B39" s="19"/>
      <c r="C39" s="20"/>
      <c r="D39" s="24" t="s">
        <v>70</v>
      </c>
      <c r="E39" s="41" t="str">
        <f>VLOOKUP(D39,Strategy!G:H,2,)</f>
        <v xml:space="preserve">    Code Assessment Report Volume 5 (Fuel Cycle Analysis)</v>
      </c>
      <c r="F39"/>
      <c r="G39"/>
      <c r="H39"/>
    </row>
    <row r="40" spans="1:8" ht="25.25" customHeight="1" x14ac:dyDescent="0.3">
      <c r="A40" s="19"/>
      <c r="B40" s="19"/>
      <c r="C40" s="20"/>
      <c r="D40" s="24" t="s">
        <v>70</v>
      </c>
      <c r="E40" s="41" t="str">
        <f>VLOOKUP(D40,Strategy!G:H,2,)</f>
        <v xml:space="preserve">    Code Assessment Report Volume 5 (Fuel Cycle Analysis)</v>
      </c>
      <c r="F40"/>
      <c r="G40"/>
      <c r="H40"/>
    </row>
    <row r="41" spans="1:8" ht="25.25" customHeight="1" x14ac:dyDescent="0.3">
      <c r="A41" s="19"/>
      <c r="B41" s="19"/>
      <c r="C41" s="20"/>
      <c r="D41" s="24" t="s">
        <v>72</v>
      </c>
      <c r="E41" s="41" t="str">
        <f>VLOOKUP(D41,Strategy!G:H,2,)</f>
        <v>Research plan and accomplishments in Materials, Chemistry, and Component Integrity for Adv. Rxs.</v>
      </c>
      <c r="F41"/>
      <c r="G41"/>
      <c r="H41"/>
    </row>
    <row r="42" spans="1:8" ht="25.25" customHeight="1" x14ac:dyDescent="0.3">
      <c r="A42" s="19">
        <v>43922</v>
      </c>
      <c r="B42" s="19">
        <v>43951</v>
      </c>
      <c r="C42" s="20" t="s">
        <v>190</v>
      </c>
      <c r="D42" s="24" t="s">
        <v>74</v>
      </c>
      <c r="E42" s="41" t="str">
        <f>VLOOKUP(D42,Strategy!G:H,2,)</f>
        <v>Research on risk-informed and performance-based (RIPB) seismic design approaches and adopting seismic isolation technologies</v>
      </c>
      <c r="F42"/>
      <c r="G42"/>
      <c r="H42"/>
    </row>
    <row r="43" spans="1:8" ht="25.25" customHeight="1" x14ac:dyDescent="0.3">
      <c r="A43" s="19">
        <v>44075</v>
      </c>
      <c r="B43" s="19">
        <v>44104</v>
      </c>
      <c r="C43" s="20" t="s">
        <v>189</v>
      </c>
      <c r="D43" s="24" t="s">
        <v>74</v>
      </c>
      <c r="E43" s="41" t="str">
        <f>VLOOKUP(D43,Strategy!G:H,2,)</f>
        <v>Research on risk-informed and performance-based (RIPB) seismic design approaches and adopting seismic isolation technologies</v>
      </c>
      <c r="F43"/>
      <c r="G43"/>
      <c r="H43"/>
    </row>
    <row r="44" spans="1:8" ht="25.25" customHeight="1" x14ac:dyDescent="0.3">
      <c r="A44" s="19">
        <v>44743</v>
      </c>
      <c r="B44" s="19">
        <v>44773</v>
      </c>
      <c r="C44" s="20" t="s">
        <v>191</v>
      </c>
      <c r="D44" s="24" t="s">
        <v>74</v>
      </c>
      <c r="E44" s="41" t="str">
        <f>VLOOKUP(D44,Strategy!G:H,2,)</f>
        <v>Research on risk-informed and performance-based (RIPB) seismic design approaches and adopting seismic isolation technologies</v>
      </c>
      <c r="F44"/>
      <c r="G44"/>
      <c r="H44"/>
    </row>
    <row r="45" spans="1:8" ht="25.25" customHeight="1" x14ac:dyDescent="0.3">
      <c r="A45" s="19"/>
      <c r="B45" s="19"/>
      <c r="C45" s="20"/>
      <c r="D45" s="24" t="s">
        <v>76</v>
      </c>
      <c r="E45" s="40" t="str">
        <f>VLOOKUP(D45,Strategy!G:H,2,)</f>
        <v>Develop Regulatory Roadmap for Adv. Rxs (NEIMA Section 103(a)(1))</v>
      </c>
      <c r="F45"/>
      <c r="G45"/>
      <c r="H45"/>
    </row>
    <row r="46" spans="1:8" ht="25.25" customHeight="1" x14ac:dyDescent="0.3">
      <c r="A46" s="19"/>
      <c r="B46" s="19"/>
      <c r="C46" s="20"/>
      <c r="D46" s="24" t="s">
        <v>78</v>
      </c>
      <c r="E46" s="40" t="str">
        <f>VLOOKUP(D46,Strategy!G:H,2,)</f>
        <v xml:space="preserve">Develop prototype guidance for Adv. Rxs </v>
      </c>
      <c r="F46"/>
      <c r="G46"/>
      <c r="H46"/>
    </row>
    <row r="47" spans="1:8" ht="25.25" customHeight="1" x14ac:dyDescent="0.3">
      <c r="A47" s="19"/>
      <c r="B47" s="19"/>
      <c r="C47" s="20"/>
      <c r="D47" s="24" t="s">
        <v>80</v>
      </c>
      <c r="E47" s="40" t="str">
        <f>VLOOKUP(D47,Strategy!G:H,2,)</f>
        <v xml:space="preserve">Develop non-LWR Design Crtieria for Adv. Rxs </v>
      </c>
      <c r="F47"/>
      <c r="G47"/>
      <c r="H47"/>
    </row>
    <row r="48" spans="1:8" ht="25.25" customHeight="1" x14ac:dyDescent="0.3">
      <c r="A48" s="19"/>
      <c r="B48" s="19"/>
      <c r="C48" s="20"/>
      <c r="D48" s="24" t="s">
        <v>82</v>
      </c>
      <c r="E48" s="40" t="str">
        <f>VLOOKUP(D48,Strategy!G:H,2,)</f>
        <v xml:space="preserve">EPRI Topical Report on Tri-structural Isotropic (TRISO) Fuel </v>
      </c>
      <c r="F48"/>
      <c r="G48"/>
      <c r="H48"/>
    </row>
    <row r="49" spans="1:8" ht="25.25" customHeight="1" x14ac:dyDescent="0.3">
      <c r="A49" s="19"/>
      <c r="B49" s="19"/>
      <c r="C49" s="20"/>
      <c r="D49" s="24" t="s">
        <v>84</v>
      </c>
      <c r="E49" s="40" t="str">
        <f>VLOOKUP(D49,Strategy!G:H,2,)</f>
        <v>Quality Assurance Program Plan for Sodium-cooled FAST Reactor Metallic Fuel Data Qualification</v>
      </c>
      <c r="F49"/>
      <c r="G49"/>
      <c r="H49"/>
    </row>
    <row r="50" spans="1:8" ht="25.25" customHeight="1" x14ac:dyDescent="0.3">
      <c r="A50" s="19">
        <v>44075</v>
      </c>
      <c r="B50" s="19">
        <v>44104</v>
      </c>
      <c r="C50" s="20" t="s">
        <v>191</v>
      </c>
      <c r="D50" s="24" t="s">
        <v>86</v>
      </c>
      <c r="E50" s="41" t="str">
        <f>VLOOKUP(D50,Strategy!G:H,2,)</f>
        <v>Develop Fuel Qualification Guidance for Adv. Rxs (NUREG-2246)</v>
      </c>
      <c r="F50"/>
      <c r="G50"/>
      <c r="H50"/>
    </row>
    <row r="51" spans="1:8" ht="25.25" customHeight="1" x14ac:dyDescent="0.3">
      <c r="A51" s="19">
        <v>44118</v>
      </c>
      <c r="B51" s="19">
        <v>44118</v>
      </c>
      <c r="C51" s="20" t="s">
        <v>189</v>
      </c>
      <c r="D51" s="24" t="s">
        <v>86</v>
      </c>
      <c r="E51" s="41" t="str">
        <f>VLOOKUP(D51,Strategy!G:H,2,)</f>
        <v>Develop Fuel Qualification Guidance for Adv. Rxs (NUREG-2246)</v>
      </c>
      <c r="F51"/>
      <c r="G51"/>
      <c r="H51"/>
    </row>
    <row r="52" spans="1:8" ht="25.25" customHeight="1" x14ac:dyDescent="0.3">
      <c r="A52" s="19">
        <v>44241</v>
      </c>
      <c r="B52" s="19">
        <v>44241</v>
      </c>
      <c r="C52" s="20" t="s">
        <v>192</v>
      </c>
      <c r="D52" s="24" t="s">
        <v>86</v>
      </c>
      <c r="E52" s="41" t="str">
        <f>VLOOKUP(D52,Strategy!G:H,2,)</f>
        <v>Develop Fuel Qualification Guidance for Adv. Rxs (NUREG-2246)</v>
      </c>
      <c r="F52"/>
      <c r="G52"/>
      <c r="H52"/>
    </row>
    <row r="53" spans="1:8" ht="25.25" customHeight="1" x14ac:dyDescent="0.3">
      <c r="A53" s="19">
        <v>44256</v>
      </c>
      <c r="B53" s="19">
        <v>44347</v>
      </c>
      <c r="C53" s="20" t="s">
        <v>193</v>
      </c>
      <c r="D53" s="24" t="s">
        <v>86</v>
      </c>
      <c r="E53" s="41" t="str">
        <f>VLOOKUP(D53,Strategy!G:H,2,)</f>
        <v>Develop Fuel Qualification Guidance for Adv. Rxs (NUREG-2246)</v>
      </c>
      <c r="F53"/>
      <c r="G53"/>
      <c r="H53"/>
    </row>
    <row r="54" spans="1:8" ht="25.25" customHeight="1" x14ac:dyDescent="0.3">
      <c r="A54" s="19">
        <v>44348</v>
      </c>
      <c r="B54" s="19">
        <v>44377</v>
      </c>
      <c r="C54" s="20" t="s">
        <v>190</v>
      </c>
      <c r="D54" s="24" t="s">
        <v>86</v>
      </c>
      <c r="E54" s="41" t="str">
        <f>VLOOKUP(D54,Strategy!G:H,2,)</f>
        <v>Develop Fuel Qualification Guidance for Adv. Rxs (NUREG-2246)</v>
      </c>
      <c r="F54"/>
      <c r="G54"/>
      <c r="H54"/>
    </row>
    <row r="55" spans="1:8" ht="25.25" customHeight="1" x14ac:dyDescent="0.3">
      <c r="A55" s="19">
        <v>44378</v>
      </c>
      <c r="B55" s="19">
        <v>44439</v>
      </c>
      <c r="C55" s="20" t="s">
        <v>194</v>
      </c>
      <c r="D55" s="24" t="s">
        <v>86</v>
      </c>
      <c r="E55" s="41" t="str">
        <f>VLOOKUP(D55,Strategy!G:H,2,)</f>
        <v>Develop Fuel Qualification Guidance for Adv. Rxs (NUREG-2246)</v>
      </c>
      <c r="F55"/>
      <c r="G55"/>
      <c r="H55"/>
    </row>
    <row r="56" spans="1:8" ht="25.25" customHeight="1" x14ac:dyDescent="0.3">
      <c r="A56" s="19">
        <v>44454</v>
      </c>
      <c r="B56" s="19">
        <v>44454</v>
      </c>
      <c r="C56" s="23" t="s">
        <v>189</v>
      </c>
      <c r="D56" s="24" t="s">
        <v>86</v>
      </c>
      <c r="E56" s="42" t="str">
        <f>VLOOKUP(D56,Strategy!G:H,2,)</f>
        <v>Develop Fuel Qualification Guidance for Adv. Rxs (NUREG-2246)</v>
      </c>
      <c r="F56"/>
      <c r="G56"/>
      <c r="H56"/>
    </row>
    <row r="57" spans="1:8" ht="25.25" customHeight="1" x14ac:dyDescent="0.3">
      <c r="A57" s="19">
        <v>44470</v>
      </c>
      <c r="B57" s="19">
        <v>44592</v>
      </c>
      <c r="C57" s="20" t="s">
        <v>193</v>
      </c>
      <c r="D57" s="24" t="s">
        <v>86</v>
      </c>
      <c r="E57" s="41" t="str">
        <f>VLOOKUP(D57,Strategy!G:H,2,)</f>
        <v>Develop Fuel Qualification Guidance for Adv. Rxs (NUREG-2246)</v>
      </c>
      <c r="F57"/>
      <c r="G57"/>
      <c r="H57"/>
    </row>
    <row r="58" spans="1:8" ht="25.25" customHeight="1" x14ac:dyDescent="0.3">
      <c r="A58" s="19">
        <v>44514</v>
      </c>
      <c r="B58" s="19">
        <v>44514</v>
      </c>
      <c r="C58" s="20" t="s">
        <v>192</v>
      </c>
      <c r="D58" s="24" t="s">
        <v>86</v>
      </c>
      <c r="E58" s="41" t="str">
        <f>VLOOKUP(D58,Strategy!G:H,2,)</f>
        <v>Develop Fuel Qualification Guidance for Adv. Rxs (NUREG-2246)</v>
      </c>
      <c r="F58"/>
      <c r="G58"/>
      <c r="H58"/>
    </row>
    <row r="59" spans="1:8" ht="25.25" customHeight="1" x14ac:dyDescent="0.3">
      <c r="A59" s="19">
        <v>44593</v>
      </c>
      <c r="B59" s="19">
        <v>44620</v>
      </c>
      <c r="C59" s="20" t="s">
        <v>188</v>
      </c>
      <c r="D59" s="24" t="s">
        <v>86</v>
      </c>
      <c r="E59" s="41" t="str">
        <f>VLOOKUP(D59,Strategy!G:H,2,)</f>
        <v>Develop Fuel Qualification Guidance for Adv. Rxs (NUREG-2246)</v>
      </c>
      <c r="F59"/>
      <c r="G59"/>
      <c r="H59"/>
    </row>
    <row r="60" spans="1:8" ht="25.25" customHeight="1" x14ac:dyDescent="0.3">
      <c r="A60" s="19">
        <v>43875</v>
      </c>
      <c r="B60" s="19">
        <v>43875</v>
      </c>
      <c r="C60" s="20" t="s">
        <v>189</v>
      </c>
      <c r="D60" s="24" t="s">
        <v>88</v>
      </c>
      <c r="E60" s="41" t="str">
        <f>VLOOKUP(D60,Strategy!G:H,2,)</f>
        <v>Develop Advanced Reactor Content of Application Project (ARCAP) Regulatory Guidance</v>
      </c>
      <c r="F60"/>
      <c r="G60"/>
      <c r="H60"/>
    </row>
    <row r="61" spans="1:8" ht="25.25" customHeight="1" x14ac:dyDescent="0.3">
      <c r="A61" s="19">
        <v>43935</v>
      </c>
      <c r="B61" s="19">
        <v>43935</v>
      </c>
      <c r="C61" s="20" t="s">
        <v>189</v>
      </c>
      <c r="D61" s="24" t="s">
        <v>88</v>
      </c>
      <c r="E61" s="41" t="str">
        <f>VLOOKUP(D61,Strategy!G:H,2,)</f>
        <v>Develop Advanced Reactor Content of Application Project (ARCAP) Regulatory Guidance</v>
      </c>
      <c r="F61"/>
      <c r="G61"/>
      <c r="H61"/>
    </row>
    <row r="62" spans="1:8" ht="25.25" customHeight="1" x14ac:dyDescent="0.3">
      <c r="A62" s="19">
        <v>43996</v>
      </c>
      <c r="B62" s="19">
        <v>43996</v>
      </c>
      <c r="C62" s="20" t="s">
        <v>189</v>
      </c>
      <c r="D62" s="24" t="s">
        <v>88</v>
      </c>
      <c r="E62" s="41" t="str">
        <f>VLOOKUP(D62,Strategy!G:H,2,)</f>
        <v>Develop Advanced Reactor Content of Application Project (ARCAP) Regulatory Guidance</v>
      </c>
      <c r="F62"/>
      <c r="G62"/>
      <c r="H62"/>
    </row>
    <row r="63" spans="1:8" ht="25.25" customHeight="1" x14ac:dyDescent="0.3">
      <c r="A63" s="19">
        <v>44026</v>
      </c>
      <c r="B63" s="19">
        <v>44026</v>
      </c>
      <c r="C63" s="20" t="s">
        <v>189</v>
      </c>
      <c r="D63" s="24" t="s">
        <v>88</v>
      </c>
      <c r="E63" s="41" t="str">
        <f>VLOOKUP(D63,Strategy!G:H,2,)</f>
        <v>Develop Advanced Reactor Content of Application Project (ARCAP) Regulatory Guidance</v>
      </c>
      <c r="F63"/>
      <c r="G63"/>
      <c r="H63"/>
    </row>
    <row r="64" spans="1:8" ht="25.25" customHeight="1" x14ac:dyDescent="0.3">
      <c r="A64" s="19">
        <v>44057</v>
      </c>
      <c r="B64" s="19">
        <v>44057</v>
      </c>
      <c r="C64" s="20" t="s">
        <v>189</v>
      </c>
      <c r="D64" s="24" t="s">
        <v>88</v>
      </c>
      <c r="E64" s="41" t="str">
        <f>VLOOKUP(D64,Strategy!G:H,2,)</f>
        <v>Develop Advanced Reactor Content of Application Project (ARCAP) Regulatory Guidance</v>
      </c>
      <c r="F64"/>
      <c r="G64"/>
      <c r="H64"/>
    </row>
    <row r="65" spans="1:8" ht="25.25" customHeight="1" x14ac:dyDescent="0.3">
      <c r="A65" s="19">
        <v>44118</v>
      </c>
      <c r="B65" s="19">
        <v>44118</v>
      </c>
      <c r="C65" s="20" t="s">
        <v>189</v>
      </c>
      <c r="D65" s="24" t="s">
        <v>88</v>
      </c>
      <c r="E65" s="41" t="str">
        <f>VLOOKUP(D65,Strategy!G:H,2,)</f>
        <v>Develop Advanced Reactor Content of Application Project (ARCAP) Regulatory Guidance</v>
      </c>
      <c r="F65"/>
      <c r="G65"/>
      <c r="H65"/>
    </row>
    <row r="66" spans="1:8" ht="25.25" customHeight="1" x14ac:dyDescent="0.3">
      <c r="A66" s="19">
        <v>44179</v>
      </c>
      <c r="B66" s="19">
        <v>44179</v>
      </c>
      <c r="C66" s="20" t="s">
        <v>189</v>
      </c>
      <c r="D66" s="24" t="s">
        <v>88</v>
      </c>
      <c r="E66" s="41" t="str">
        <f>VLOOKUP(D66,Strategy!G:H,2,)</f>
        <v>Develop Advanced Reactor Content of Application Project (ARCAP) Regulatory Guidance</v>
      </c>
      <c r="F66"/>
      <c r="G66"/>
      <c r="H66"/>
    </row>
    <row r="67" spans="1:8" ht="25.25" customHeight="1" x14ac:dyDescent="0.3">
      <c r="A67" s="19">
        <v>44241</v>
      </c>
      <c r="B67" s="19">
        <v>44241</v>
      </c>
      <c r="C67" s="20" t="s">
        <v>189</v>
      </c>
      <c r="D67" s="24" t="s">
        <v>88</v>
      </c>
      <c r="E67" s="41" t="str">
        <f>VLOOKUP(D67,Strategy!G:H,2,)</f>
        <v>Develop Advanced Reactor Content of Application Project (ARCAP) Regulatory Guidance</v>
      </c>
      <c r="F67"/>
      <c r="G67"/>
      <c r="H67"/>
    </row>
    <row r="68" spans="1:8" ht="25.25" customHeight="1" x14ac:dyDescent="0.3">
      <c r="A68" s="19">
        <v>44269</v>
      </c>
      <c r="B68" s="19">
        <v>44269</v>
      </c>
      <c r="C68" s="20" t="s">
        <v>189</v>
      </c>
      <c r="D68" s="24" t="s">
        <v>88</v>
      </c>
      <c r="E68" s="41" t="str">
        <f>VLOOKUP(D68,Strategy!G:H,2,)</f>
        <v>Develop Advanced Reactor Content of Application Project (ARCAP) Regulatory Guidance</v>
      </c>
      <c r="F68"/>
      <c r="G68"/>
      <c r="H68"/>
    </row>
    <row r="69" spans="1:8" ht="25.25" customHeight="1" x14ac:dyDescent="0.3">
      <c r="A69" s="19">
        <v>44300</v>
      </c>
      <c r="B69" s="19">
        <v>44300</v>
      </c>
      <c r="C69" s="20" t="s">
        <v>189</v>
      </c>
      <c r="D69" s="24" t="s">
        <v>88</v>
      </c>
      <c r="E69" s="41" t="str">
        <f>VLOOKUP(D69,Strategy!G:H,2,)</f>
        <v>Develop Advanced Reactor Content of Application Project (ARCAP) Regulatory Guidance</v>
      </c>
      <c r="F69"/>
      <c r="G69"/>
      <c r="H69"/>
    </row>
    <row r="70" spans="1:8" ht="25.25" customHeight="1" x14ac:dyDescent="0.3">
      <c r="A70" s="19">
        <v>44287</v>
      </c>
      <c r="B70" s="19">
        <v>44316</v>
      </c>
      <c r="C70" s="20" t="s">
        <v>191</v>
      </c>
      <c r="D70" s="24" t="s">
        <v>88</v>
      </c>
      <c r="E70" s="41" t="str">
        <f>VLOOKUP(D70,Strategy!G:H,2,)</f>
        <v>Develop Advanced Reactor Content of Application Project (ARCAP) Regulatory Guidance</v>
      </c>
      <c r="F70"/>
      <c r="G70"/>
      <c r="H70"/>
    </row>
    <row r="71" spans="1:8" ht="25.25" customHeight="1" x14ac:dyDescent="0.3">
      <c r="A71" s="19">
        <v>44361</v>
      </c>
      <c r="B71" s="19">
        <v>44361</v>
      </c>
      <c r="C71" s="20" t="s">
        <v>189</v>
      </c>
      <c r="D71" s="24" t="s">
        <v>88</v>
      </c>
      <c r="E71" s="41" t="str">
        <f>VLOOKUP(D71,Strategy!G:H,2,)</f>
        <v>Develop Advanced Reactor Content of Application Project (ARCAP) Regulatory Guidance</v>
      </c>
      <c r="F71"/>
      <c r="G71"/>
      <c r="H71"/>
    </row>
    <row r="72" spans="1:8" ht="25.25" customHeight="1" x14ac:dyDescent="0.3">
      <c r="A72" s="19">
        <v>44391</v>
      </c>
      <c r="B72" s="19">
        <v>44391</v>
      </c>
      <c r="C72" s="23" t="s">
        <v>192</v>
      </c>
      <c r="D72" s="24" t="s">
        <v>88</v>
      </c>
      <c r="E72" s="42" t="str">
        <f>VLOOKUP(D72,Strategy!G:H,2,)</f>
        <v>Develop Advanced Reactor Content of Application Project (ARCAP) Regulatory Guidance</v>
      </c>
      <c r="F72"/>
      <c r="G72"/>
      <c r="H72"/>
    </row>
    <row r="73" spans="1:8" ht="25.25" customHeight="1" x14ac:dyDescent="0.3">
      <c r="A73" s="19">
        <v>44470</v>
      </c>
      <c r="B73" s="19">
        <v>44500</v>
      </c>
      <c r="C73" s="20" t="s">
        <v>191</v>
      </c>
      <c r="D73" s="24" t="s">
        <v>88</v>
      </c>
      <c r="E73" s="41" t="str">
        <f>VLOOKUP(D73,Strategy!G:H,2,)</f>
        <v>Develop Advanced Reactor Content of Application Project (ARCAP) Regulatory Guidance</v>
      </c>
      <c r="F73"/>
      <c r="G73"/>
      <c r="H73"/>
    </row>
    <row r="74" spans="1:8" ht="25.25" customHeight="1" x14ac:dyDescent="0.3">
      <c r="A74" s="19">
        <v>44510</v>
      </c>
      <c r="B74" s="19">
        <v>44510</v>
      </c>
      <c r="C74" s="23" t="s">
        <v>189</v>
      </c>
      <c r="D74" s="24" t="s">
        <v>88</v>
      </c>
      <c r="E74" s="42" t="str">
        <f>VLOOKUP(D74,Strategy!G:H,2,)</f>
        <v>Develop Advanced Reactor Content of Application Project (ARCAP) Regulatory Guidance</v>
      </c>
      <c r="F74"/>
      <c r="G74"/>
      <c r="H74"/>
    </row>
    <row r="75" spans="1:8" ht="25.25" customHeight="1" x14ac:dyDescent="0.3">
      <c r="A75" s="19">
        <v>44501</v>
      </c>
      <c r="B75" s="19">
        <v>44561</v>
      </c>
      <c r="C75" s="20" t="s">
        <v>193</v>
      </c>
      <c r="D75" s="24" t="s">
        <v>88</v>
      </c>
      <c r="E75" s="41" t="str">
        <f>VLOOKUP(D75,Strategy!G:H,2,)</f>
        <v>Develop Advanced Reactor Content of Application Project (ARCAP) Regulatory Guidance</v>
      </c>
      <c r="F75"/>
      <c r="G75"/>
      <c r="H75"/>
    </row>
    <row r="76" spans="1:8" ht="25.25" customHeight="1" x14ac:dyDescent="0.3">
      <c r="A76" s="19">
        <v>44544</v>
      </c>
      <c r="B76" s="19">
        <v>44544</v>
      </c>
      <c r="C76" s="20" t="s">
        <v>192</v>
      </c>
      <c r="D76" s="24" t="s">
        <v>88</v>
      </c>
      <c r="E76" s="49" t="str">
        <f>VLOOKUP(D76,Strategy!G:H,2,)</f>
        <v>Develop Advanced Reactor Content of Application Project (ARCAP) Regulatory Guidance</v>
      </c>
      <c r="F76"/>
      <c r="G76"/>
      <c r="H76"/>
    </row>
    <row r="77" spans="1:8" ht="25.25" customHeight="1" x14ac:dyDescent="0.3">
      <c r="A77" s="19">
        <v>44682</v>
      </c>
      <c r="B77" s="19">
        <v>44712</v>
      </c>
      <c r="C77" s="20" t="s">
        <v>188</v>
      </c>
      <c r="D77" s="24" t="s">
        <v>88</v>
      </c>
      <c r="E77" s="41" t="str">
        <f>VLOOKUP(D77,Strategy!G:H,2,)</f>
        <v>Develop Advanced Reactor Content of Application Project (ARCAP) Regulatory Guidance</v>
      </c>
      <c r="F77"/>
      <c r="G77"/>
      <c r="H77"/>
    </row>
    <row r="78" spans="1:8" ht="25.25" customHeight="1" x14ac:dyDescent="0.3">
      <c r="A78" s="19">
        <v>43875</v>
      </c>
      <c r="B78" s="19">
        <v>43875</v>
      </c>
      <c r="C78" s="20" t="s">
        <v>189</v>
      </c>
      <c r="D78" s="24" t="s">
        <v>90</v>
      </c>
      <c r="E78" s="41" t="str">
        <f>VLOOKUP(D78,Strategy!G:H,2,)</f>
        <v>Develop Advanced Reactor Technology Inclusive Content of Application Project (TICAP) Regulatory Guidance</v>
      </c>
      <c r="F78"/>
      <c r="G78"/>
      <c r="H78"/>
    </row>
    <row r="79" spans="1:8" ht="25.25" customHeight="1" x14ac:dyDescent="0.3">
      <c r="A79" s="19">
        <v>43935</v>
      </c>
      <c r="B79" s="19">
        <v>43935</v>
      </c>
      <c r="C79" s="20" t="s">
        <v>189</v>
      </c>
      <c r="D79" s="24" t="s">
        <v>90</v>
      </c>
      <c r="E79" s="41" t="str">
        <f>VLOOKUP(D79,Strategy!G:H,2,)</f>
        <v>Develop Advanced Reactor Technology Inclusive Content of Application Project (TICAP) Regulatory Guidance</v>
      </c>
      <c r="F79"/>
      <c r="G79"/>
      <c r="H79"/>
    </row>
    <row r="80" spans="1:8" ht="25.25" customHeight="1" x14ac:dyDescent="0.3">
      <c r="A80" s="19">
        <v>43996</v>
      </c>
      <c r="B80" s="19">
        <v>43996</v>
      </c>
      <c r="C80" s="20" t="s">
        <v>189</v>
      </c>
      <c r="D80" s="24" t="s">
        <v>90</v>
      </c>
      <c r="E80" s="41" t="str">
        <f>VLOOKUP(D80,Strategy!G:H,2,)</f>
        <v>Develop Advanced Reactor Technology Inclusive Content of Application Project (TICAP) Regulatory Guidance</v>
      </c>
      <c r="F80"/>
      <c r="G80"/>
      <c r="H80"/>
    </row>
    <row r="81" spans="1:8" ht="25.25" customHeight="1" x14ac:dyDescent="0.3">
      <c r="A81" s="19">
        <v>44026</v>
      </c>
      <c r="B81" s="19">
        <v>44026</v>
      </c>
      <c r="C81" s="20" t="s">
        <v>189</v>
      </c>
      <c r="D81" s="24" t="s">
        <v>90</v>
      </c>
      <c r="E81" s="41" t="str">
        <f>VLOOKUP(D81,Strategy!G:H,2,)</f>
        <v>Develop Advanced Reactor Technology Inclusive Content of Application Project (TICAP) Regulatory Guidance</v>
      </c>
      <c r="F81"/>
      <c r="G81"/>
      <c r="H81"/>
    </row>
    <row r="82" spans="1:8" ht="25.25" customHeight="1" x14ac:dyDescent="0.3">
      <c r="A82" s="19">
        <v>44057</v>
      </c>
      <c r="B82" s="19">
        <v>44057</v>
      </c>
      <c r="C82" s="20" t="s">
        <v>189</v>
      </c>
      <c r="D82" s="24" t="s">
        <v>90</v>
      </c>
      <c r="E82" s="41" t="str">
        <f>VLOOKUP(D82,Strategy!G:H,2,)</f>
        <v>Develop Advanced Reactor Technology Inclusive Content of Application Project (TICAP) Regulatory Guidance</v>
      </c>
      <c r="F82"/>
      <c r="G82"/>
      <c r="H82"/>
    </row>
    <row r="83" spans="1:8" ht="25.25" customHeight="1" x14ac:dyDescent="0.3">
      <c r="A83" s="19">
        <v>44118</v>
      </c>
      <c r="B83" s="19">
        <v>44118</v>
      </c>
      <c r="C83" s="20" t="s">
        <v>189</v>
      </c>
      <c r="D83" s="24" t="s">
        <v>90</v>
      </c>
      <c r="E83" s="41" t="str">
        <f>VLOOKUP(D83,Strategy!G:H,2,)</f>
        <v>Develop Advanced Reactor Technology Inclusive Content of Application Project (TICAP) Regulatory Guidance</v>
      </c>
      <c r="F83"/>
      <c r="G83"/>
      <c r="H83"/>
    </row>
    <row r="84" spans="1:8" ht="25.25" customHeight="1" x14ac:dyDescent="0.3">
      <c r="A84" s="19">
        <v>44179</v>
      </c>
      <c r="B84" s="19">
        <v>44179</v>
      </c>
      <c r="C84" s="20" t="s">
        <v>189</v>
      </c>
      <c r="D84" s="24" t="s">
        <v>90</v>
      </c>
      <c r="E84" s="41" t="str">
        <f>VLOOKUP(D84,Strategy!G:H,2,)</f>
        <v>Develop Advanced Reactor Technology Inclusive Content of Application Project (TICAP) Regulatory Guidance</v>
      </c>
      <c r="F84"/>
      <c r="G84"/>
      <c r="H84"/>
    </row>
    <row r="85" spans="1:8" ht="25.25" customHeight="1" x14ac:dyDescent="0.3">
      <c r="A85" s="19">
        <v>44241</v>
      </c>
      <c r="B85" s="19">
        <v>44241</v>
      </c>
      <c r="C85" s="20" t="s">
        <v>189</v>
      </c>
      <c r="D85" s="24" t="s">
        <v>90</v>
      </c>
      <c r="E85" s="41" t="str">
        <f>VLOOKUP(D85,Strategy!G:H,2,)</f>
        <v>Develop Advanced Reactor Technology Inclusive Content of Application Project (TICAP) Regulatory Guidance</v>
      </c>
      <c r="F85"/>
      <c r="G85"/>
      <c r="H85"/>
    </row>
    <row r="86" spans="1:8" ht="25.25" customHeight="1" x14ac:dyDescent="0.3">
      <c r="A86" s="19">
        <v>44269</v>
      </c>
      <c r="B86" s="19">
        <v>44269</v>
      </c>
      <c r="C86" s="20" t="s">
        <v>189</v>
      </c>
      <c r="D86" s="24" t="s">
        <v>90</v>
      </c>
      <c r="E86" s="41" t="str">
        <f>VLOOKUP(D86,Strategy!G:H,2,)</f>
        <v>Develop Advanced Reactor Technology Inclusive Content of Application Project (TICAP) Regulatory Guidance</v>
      </c>
      <c r="F86"/>
      <c r="G86"/>
      <c r="H86"/>
    </row>
    <row r="87" spans="1:8" ht="25.25" customHeight="1" x14ac:dyDescent="0.3">
      <c r="A87" s="19">
        <v>44300</v>
      </c>
      <c r="B87" s="19">
        <v>44300</v>
      </c>
      <c r="C87" s="20" t="s">
        <v>189</v>
      </c>
      <c r="D87" s="24" t="s">
        <v>90</v>
      </c>
      <c r="E87" s="41" t="str">
        <f>VLOOKUP(D87,Strategy!G:H,2,)</f>
        <v>Develop Advanced Reactor Technology Inclusive Content of Application Project (TICAP) Regulatory Guidance</v>
      </c>
      <c r="F87"/>
      <c r="G87"/>
      <c r="H87"/>
    </row>
    <row r="88" spans="1:8" ht="25.25" customHeight="1" x14ac:dyDescent="0.3">
      <c r="A88" s="19">
        <v>44287</v>
      </c>
      <c r="B88" s="19">
        <v>44316</v>
      </c>
      <c r="C88" s="20" t="s">
        <v>191</v>
      </c>
      <c r="D88" s="24" t="s">
        <v>90</v>
      </c>
      <c r="E88" s="41" t="str">
        <f>VLOOKUP(D88,Strategy!G:H,2,)</f>
        <v>Develop Advanced Reactor Technology Inclusive Content of Application Project (TICAP) Regulatory Guidance</v>
      </c>
      <c r="F88"/>
      <c r="G88"/>
      <c r="H88"/>
    </row>
    <row r="89" spans="1:8" ht="25.25" customHeight="1" x14ac:dyDescent="0.3">
      <c r="A89" s="19">
        <v>44330</v>
      </c>
      <c r="B89" s="19">
        <v>44330</v>
      </c>
      <c r="C89" s="20" t="s">
        <v>189</v>
      </c>
      <c r="D89" s="24" t="s">
        <v>90</v>
      </c>
      <c r="E89" s="41" t="str">
        <f>VLOOKUP(D89,Strategy!G:H,2,)</f>
        <v>Develop Advanced Reactor Technology Inclusive Content of Application Project (TICAP) Regulatory Guidance</v>
      </c>
      <c r="F89"/>
      <c r="G89"/>
      <c r="H89"/>
    </row>
    <row r="90" spans="1:8" ht="25.25" customHeight="1" x14ac:dyDescent="0.3">
      <c r="A90" s="19">
        <v>44361</v>
      </c>
      <c r="B90" s="19">
        <v>44361</v>
      </c>
      <c r="C90" s="20" t="s">
        <v>189</v>
      </c>
      <c r="D90" s="24" t="s">
        <v>90</v>
      </c>
      <c r="E90" s="41" t="str">
        <f>VLOOKUP(D90,Strategy!G:H,2,)</f>
        <v>Develop Advanced Reactor Technology Inclusive Content of Application Project (TICAP) Regulatory Guidance</v>
      </c>
      <c r="F90"/>
      <c r="G90"/>
      <c r="H90"/>
    </row>
    <row r="91" spans="1:8" ht="25.25" customHeight="1" x14ac:dyDescent="0.3">
      <c r="A91" s="19">
        <v>44391</v>
      </c>
      <c r="B91" s="19">
        <v>44391</v>
      </c>
      <c r="C91" s="23" t="s">
        <v>192</v>
      </c>
      <c r="D91" s="24" t="s">
        <v>90</v>
      </c>
      <c r="E91" s="42" t="str">
        <f>VLOOKUP(D91,Strategy!G:H,2,)</f>
        <v>Develop Advanced Reactor Technology Inclusive Content of Application Project (TICAP) Regulatory Guidance</v>
      </c>
      <c r="F91"/>
      <c r="G91"/>
      <c r="H91"/>
    </row>
    <row r="92" spans="1:8" ht="25.25" customHeight="1" x14ac:dyDescent="0.3">
      <c r="A92" s="19">
        <v>44422</v>
      </c>
      <c r="B92" s="19">
        <v>44422</v>
      </c>
      <c r="C92" s="20" t="s">
        <v>189</v>
      </c>
      <c r="D92" s="24" t="s">
        <v>90</v>
      </c>
      <c r="E92" s="42" t="str">
        <f>VLOOKUP(D92,Strategy!G:H,2,)</f>
        <v>Develop Advanced Reactor Technology Inclusive Content of Application Project (TICAP) Regulatory Guidance</v>
      </c>
      <c r="F92"/>
      <c r="G92"/>
      <c r="H92"/>
    </row>
    <row r="93" spans="1:8" ht="25.25" customHeight="1" x14ac:dyDescent="0.3">
      <c r="A93" s="19">
        <v>44453</v>
      </c>
      <c r="B93" s="19">
        <v>44453</v>
      </c>
      <c r="C93" s="20" t="s">
        <v>189</v>
      </c>
      <c r="D93" s="24" t="s">
        <v>90</v>
      </c>
      <c r="E93" s="42" t="str">
        <f>VLOOKUP(D93,Strategy!G:H,2,)</f>
        <v>Develop Advanced Reactor Technology Inclusive Content of Application Project (TICAP) Regulatory Guidance</v>
      </c>
      <c r="F93"/>
      <c r="G93"/>
      <c r="H93"/>
    </row>
    <row r="94" spans="1:8" ht="25.25" customHeight="1" x14ac:dyDescent="0.3">
      <c r="A94" s="19">
        <v>44470</v>
      </c>
      <c r="B94" s="19">
        <v>44500</v>
      </c>
      <c r="C94" s="20" t="s">
        <v>191</v>
      </c>
      <c r="D94" s="24" t="s">
        <v>90</v>
      </c>
      <c r="E94" s="41" t="str">
        <f>VLOOKUP(D94,Strategy!G:H,2,)</f>
        <v>Develop Advanced Reactor Technology Inclusive Content of Application Project (TICAP) Regulatory Guidance</v>
      </c>
      <c r="F94"/>
      <c r="G94"/>
      <c r="H94"/>
    </row>
    <row r="95" spans="1:8" ht="25.25" customHeight="1" x14ac:dyDescent="0.3">
      <c r="A95" s="19">
        <v>44509</v>
      </c>
      <c r="B95" s="19">
        <v>44509</v>
      </c>
      <c r="C95" s="23" t="s">
        <v>189</v>
      </c>
      <c r="D95" s="24" t="s">
        <v>90</v>
      </c>
      <c r="E95" s="42" t="str">
        <f>VLOOKUP(D95,Strategy!G:H,2,)</f>
        <v>Develop Advanced Reactor Technology Inclusive Content of Application Project (TICAP) Regulatory Guidance</v>
      </c>
      <c r="F95"/>
      <c r="G95"/>
      <c r="H95"/>
    </row>
    <row r="96" spans="1:8" ht="25.25" customHeight="1" x14ac:dyDescent="0.3">
      <c r="A96" s="19">
        <v>44501</v>
      </c>
      <c r="B96" s="19">
        <v>44561</v>
      </c>
      <c r="C96" s="20" t="s">
        <v>193</v>
      </c>
      <c r="D96" s="24" t="s">
        <v>90</v>
      </c>
      <c r="E96" s="41" t="str">
        <f>VLOOKUP(D96,Strategy!G:H,2,)</f>
        <v>Develop Advanced Reactor Technology Inclusive Content of Application Project (TICAP) Regulatory Guidance</v>
      </c>
      <c r="F96"/>
      <c r="G96"/>
      <c r="H96"/>
    </row>
    <row r="97" spans="1:8" ht="25.25" customHeight="1" x14ac:dyDescent="0.3">
      <c r="A97" s="19">
        <v>44544</v>
      </c>
      <c r="B97" s="19">
        <v>44544</v>
      </c>
      <c r="C97" s="20" t="s">
        <v>192</v>
      </c>
      <c r="D97" s="24" t="s">
        <v>90</v>
      </c>
      <c r="E97" s="49" t="str">
        <f>VLOOKUP(D97,Strategy!G:H,2,)</f>
        <v>Develop Advanced Reactor Technology Inclusive Content of Application Project (TICAP) Regulatory Guidance</v>
      </c>
      <c r="F97"/>
      <c r="G97"/>
      <c r="H97"/>
    </row>
    <row r="98" spans="1:8" ht="25.25" customHeight="1" x14ac:dyDescent="0.3">
      <c r="A98" s="19">
        <v>44682</v>
      </c>
      <c r="B98" s="19">
        <v>44711</v>
      </c>
      <c r="C98" s="20" t="s">
        <v>188</v>
      </c>
      <c r="D98" s="24" t="s">
        <v>90</v>
      </c>
      <c r="E98" s="41" t="str">
        <f>VLOOKUP(D98,Strategy!G:H,2,)</f>
        <v>Develop Advanced Reactor Technology Inclusive Content of Application Project (TICAP) Regulatory Guidance</v>
      </c>
      <c r="F98"/>
      <c r="G98"/>
      <c r="H98"/>
    </row>
    <row r="99" spans="1:8" ht="25.25" customHeight="1" x14ac:dyDescent="0.3">
      <c r="A99" s="19">
        <v>44287</v>
      </c>
      <c r="B99" s="19">
        <v>44316</v>
      </c>
      <c r="C99" s="20" t="s">
        <v>191</v>
      </c>
      <c r="D99" s="24" t="s">
        <v>92</v>
      </c>
      <c r="E99" s="41" t="str">
        <f>VLOOKUP(D99,Strategy!G:H,2,)</f>
        <v>Develop non-LWR Construction Permit Guidance</v>
      </c>
      <c r="F99"/>
      <c r="G99"/>
      <c r="H99"/>
    </row>
    <row r="100" spans="1:8" ht="25.25" customHeight="1" x14ac:dyDescent="0.3">
      <c r="A100" s="19">
        <v>44391</v>
      </c>
      <c r="B100" s="19">
        <v>44391</v>
      </c>
      <c r="C100" s="23" t="s">
        <v>192</v>
      </c>
      <c r="D100" s="24" t="s">
        <v>92</v>
      </c>
      <c r="E100" s="41" t="str">
        <f>VLOOKUP(D100,Strategy!G:H,2,)</f>
        <v>Develop non-LWR Construction Permit Guidance</v>
      </c>
      <c r="F100"/>
      <c r="G100"/>
      <c r="H100"/>
    </row>
    <row r="101" spans="1:8" ht="25.25" customHeight="1" x14ac:dyDescent="0.3">
      <c r="A101" s="19">
        <v>44470</v>
      </c>
      <c r="B101" s="19">
        <v>44500</v>
      </c>
      <c r="C101" s="20" t="s">
        <v>191</v>
      </c>
      <c r="D101" s="24" t="s">
        <v>92</v>
      </c>
      <c r="E101" s="41" t="str">
        <f>VLOOKUP(D101,Strategy!G:H,2,)</f>
        <v>Develop non-LWR Construction Permit Guidance</v>
      </c>
      <c r="F101"/>
      <c r="G101"/>
      <c r="H101"/>
    </row>
    <row r="102" spans="1:8" ht="25.25" customHeight="1" x14ac:dyDescent="0.3">
      <c r="A102" s="19">
        <v>44501</v>
      </c>
      <c r="B102" s="19">
        <v>44561</v>
      </c>
      <c r="C102" s="20" t="s">
        <v>193</v>
      </c>
      <c r="D102" s="24" t="s">
        <v>92</v>
      </c>
      <c r="E102" s="41" t="str">
        <f>VLOOKUP(D102,Strategy!G:H,2,)</f>
        <v>Develop non-LWR Construction Permit Guidance</v>
      </c>
      <c r="F102"/>
      <c r="G102"/>
      <c r="H102"/>
    </row>
    <row r="103" spans="1:8" ht="25.25" customHeight="1" x14ac:dyDescent="0.3">
      <c r="A103" s="19">
        <v>44544</v>
      </c>
      <c r="B103" s="19">
        <v>44544</v>
      </c>
      <c r="C103" s="20" t="s">
        <v>192</v>
      </c>
      <c r="D103" s="24" t="s">
        <v>92</v>
      </c>
      <c r="E103" s="41" t="str">
        <f>VLOOKUP(D103,Strategy!G:H,2,)</f>
        <v>Develop non-LWR Construction Permit Guidance</v>
      </c>
      <c r="F103"/>
      <c r="G103"/>
      <c r="H103"/>
    </row>
    <row r="104" spans="1:8" ht="25.25" customHeight="1" x14ac:dyDescent="0.3">
      <c r="A104" s="19">
        <v>44682</v>
      </c>
      <c r="B104" s="19">
        <v>44711</v>
      </c>
      <c r="C104" s="20" t="s">
        <v>188</v>
      </c>
      <c r="D104" s="24" t="s">
        <v>92</v>
      </c>
      <c r="E104" s="41" t="str">
        <f>VLOOKUP(D104,Strategy!G:H,2,)</f>
        <v>Develop non-LWR Construction Permit Guidance</v>
      </c>
      <c r="F104"/>
      <c r="G104"/>
      <c r="H104"/>
    </row>
    <row r="105" spans="1:8" ht="25.25" customHeight="1" x14ac:dyDescent="0.3">
      <c r="A105" s="19">
        <v>44197</v>
      </c>
      <c r="B105" s="19">
        <v>44255</v>
      </c>
      <c r="C105" s="20" t="s">
        <v>191</v>
      </c>
      <c r="D105" s="24" t="s">
        <v>94</v>
      </c>
      <c r="E105" s="41" t="str">
        <f>VLOOKUP(D105,Strategy!G:H,2,)</f>
        <v>Develop non-LWR Design Review Guide (DRG) for Instrumentation and Controls reviews</v>
      </c>
      <c r="F105"/>
      <c r="G105"/>
      <c r="H105"/>
    </row>
    <row r="106" spans="1:8" ht="25.25" customHeight="1" x14ac:dyDescent="0.3">
      <c r="A106" s="19">
        <v>44256</v>
      </c>
      <c r="B106" s="19">
        <v>44286</v>
      </c>
      <c r="C106" s="20" t="s">
        <v>188</v>
      </c>
      <c r="D106" s="24" t="s">
        <v>94</v>
      </c>
      <c r="E106" s="41" t="str">
        <f>VLOOKUP(D106,Strategy!G:H,2,)</f>
        <v>Develop non-LWR Design Review Guide (DRG) for Instrumentation and Controls reviews</v>
      </c>
      <c r="F106"/>
      <c r="G106"/>
      <c r="H106"/>
    </row>
    <row r="107" spans="1:8" ht="25.25" customHeight="1" x14ac:dyDescent="0.3">
      <c r="A107" s="19">
        <v>44330</v>
      </c>
      <c r="B107" s="19">
        <v>44330</v>
      </c>
      <c r="C107" s="23" t="s">
        <v>189</v>
      </c>
      <c r="D107" s="24" t="s">
        <v>96</v>
      </c>
      <c r="E107" s="42" t="str">
        <f>VLOOKUP(D107,Strategy!G:H,2,)</f>
        <v>Develop Advanced Reactor Inspection and Oversight Framework Document</v>
      </c>
      <c r="F107"/>
      <c r="G107"/>
      <c r="H107"/>
    </row>
    <row r="108" spans="1:8" ht="25.25" customHeight="1" x14ac:dyDescent="0.3">
      <c r="A108" s="19">
        <v>44531</v>
      </c>
      <c r="B108" s="19">
        <v>44561</v>
      </c>
      <c r="C108" s="20" t="s">
        <v>191</v>
      </c>
      <c r="D108" s="24" t="s">
        <v>96</v>
      </c>
      <c r="E108" s="40" t="str">
        <f>VLOOKUP(D108,Strategy!G:H,2,)</f>
        <v>Develop Advanced Reactor Inspection and Oversight Framework Document</v>
      </c>
      <c r="F108"/>
      <c r="G108"/>
      <c r="H108"/>
    </row>
    <row r="109" spans="1:8" ht="25.25" customHeight="1" x14ac:dyDescent="0.3">
      <c r="A109" s="19"/>
      <c r="B109" s="19"/>
      <c r="C109" s="20"/>
      <c r="D109" s="24" t="s">
        <v>98</v>
      </c>
      <c r="E109" s="40" t="str">
        <f>VLOOKUP(D109,Strategy!G:H,2,)</f>
        <v>Develop Environmental ISG for Micro Reactors</v>
      </c>
      <c r="F109"/>
      <c r="G109"/>
      <c r="H109"/>
    </row>
    <row r="110" spans="1:8" ht="25.25" customHeight="1" x14ac:dyDescent="0.3">
      <c r="A110" s="19"/>
      <c r="B110" s="19"/>
      <c r="C110" s="20"/>
      <c r="D110" s="24" t="s">
        <v>100</v>
      </c>
      <c r="E110" s="40" t="str">
        <f>VLOOKUP(D110,Strategy!G:H,2,)</f>
        <v>Develop Regulatory Guide for Licensing Modernization Project</v>
      </c>
      <c r="F110"/>
      <c r="G110"/>
      <c r="H110"/>
    </row>
    <row r="111" spans="1:8" ht="25.25" customHeight="1" x14ac:dyDescent="0.3">
      <c r="A111" s="19"/>
      <c r="B111" s="19"/>
      <c r="C111" s="20"/>
      <c r="D111" s="24" t="s">
        <v>102</v>
      </c>
      <c r="E111" s="40" t="str">
        <f>VLOOKUP(D111,Strategy!G:H,2,)</f>
        <v>Develop non-LWR Source Term Information (NEIMA Section 103(c)(4)(II)</v>
      </c>
      <c r="F111"/>
      <c r="G111"/>
      <c r="H111"/>
    </row>
    <row r="112" spans="1:8" ht="25.25" customHeight="1" x14ac:dyDescent="0.3">
      <c r="A112" s="19"/>
      <c r="B112" s="19"/>
      <c r="C112" s="23"/>
      <c r="D112" s="24" t="s">
        <v>104</v>
      </c>
      <c r="E112" s="42" t="str">
        <f>VLOOKUP(D112,Strategy!G:H,2,)</f>
        <v>Develop Molten Salt Reactor fuel qualification guidance</v>
      </c>
      <c r="F112"/>
      <c r="G112"/>
      <c r="H112"/>
    </row>
    <row r="113" spans="1:8" ht="25.25" customHeight="1" x14ac:dyDescent="0.3">
      <c r="A113" s="19"/>
      <c r="B113" s="19"/>
      <c r="C113" s="20"/>
      <c r="D113" s="24" t="s">
        <v>106</v>
      </c>
      <c r="E113" s="40" t="str">
        <f>VLOOKUP(D113,Strategy!G:H,2,)</f>
        <v xml:space="preserve">    Interim MSR fuel qualification guidance</v>
      </c>
      <c r="F113"/>
      <c r="G113"/>
      <c r="H113"/>
    </row>
    <row r="114" spans="1:8" ht="25.25" customHeight="1" x14ac:dyDescent="0.3">
      <c r="A114" s="19">
        <v>44440</v>
      </c>
      <c r="B114" s="19">
        <v>44469</v>
      </c>
      <c r="C114" s="20" t="s">
        <v>191</v>
      </c>
      <c r="D114" s="24" t="s">
        <v>108</v>
      </c>
      <c r="E114" s="41" t="str">
        <f>VLOOKUP(D114,Strategy!G:H,2,)</f>
        <v xml:space="preserve">    Final MSR fuel qualification guidance</v>
      </c>
      <c r="F114"/>
      <c r="G114"/>
      <c r="H114"/>
    </row>
    <row r="115" spans="1:8" ht="25.25" customHeight="1" x14ac:dyDescent="0.3">
      <c r="A115" s="19">
        <v>44483</v>
      </c>
      <c r="B115" s="19">
        <v>44483</v>
      </c>
      <c r="C115" s="20" t="s">
        <v>192</v>
      </c>
      <c r="D115" s="24" t="s">
        <v>108</v>
      </c>
      <c r="E115" s="40" t="str">
        <f>VLOOKUP(D115,Strategy!G:H,2,)</f>
        <v xml:space="preserve">    Final MSR fuel qualification guidance</v>
      </c>
      <c r="F115"/>
      <c r="G115"/>
      <c r="H115"/>
    </row>
    <row r="116" spans="1:8" ht="25.25" customHeight="1" x14ac:dyDescent="0.3">
      <c r="A116" s="19"/>
      <c r="B116" s="19"/>
      <c r="C116" s="20"/>
      <c r="D116" s="24" t="s">
        <v>110</v>
      </c>
      <c r="E116" s="40" t="str">
        <f>VLOOKUP(D116,Strategy!G:H,2,)</f>
        <v>Develop guidance for Non-power Liquid Fueled Molten Salt Reactors (NEIMA Section 103(a)(3))</v>
      </c>
      <c r="F116"/>
      <c r="G116"/>
      <c r="H116"/>
    </row>
    <row r="117" spans="1:8" ht="25.25" customHeight="1" x14ac:dyDescent="0.3">
      <c r="A117" s="19"/>
      <c r="B117" s="19"/>
      <c r="C117" s="23"/>
      <c r="D117" s="24" t="s">
        <v>112</v>
      </c>
      <c r="E117" s="42" t="str">
        <f>VLOOKUP(D117,Strategy!G:H,2,)</f>
        <v xml:space="preserve">Review of non-LWR Fuel Cycle Assessment of Regulatory Infrastructure. </v>
      </c>
      <c r="F117"/>
      <c r="G117"/>
      <c r="H117"/>
    </row>
    <row r="118" spans="1:8" ht="25.25" customHeight="1" x14ac:dyDescent="0.3">
      <c r="A118" s="19"/>
      <c r="B118" s="19"/>
      <c r="C118" s="20"/>
      <c r="D118" s="24" t="s">
        <v>114</v>
      </c>
      <c r="E118" s="40" t="str">
        <f>VLOOKUP(D118,Strategy!G:H,2,)</f>
        <v xml:space="preserve">    Develop Report on possible Material Control and Accounting Approaches for a Pebble Bed Reactor.  </v>
      </c>
      <c r="F118"/>
      <c r="G118"/>
      <c r="H118"/>
    </row>
    <row r="119" spans="1:8" ht="25.25" customHeight="1" x14ac:dyDescent="0.3">
      <c r="A119" s="19"/>
      <c r="B119" s="19"/>
      <c r="C119" s="20"/>
      <c r="D119" s="24" t="s">
        <v>116</v>
      </c>
      <c r="E119" s="40" t="str">
        <f>VLOOKUP(D119,Strategy!G:H,2,)</f>
        <v xml:space="preserve">    Develop Metal Fuel Fabrication Safety and Hazards Final Report </v>
      </c>
      <c r="F119"/>
      <c r="G119"/>
      <c r="H119"/>
    </row>
    <row r="120" spans="1:8" ht="25.25" customHeight="1" x14ac:dyDescent="0.3">
      <c r="A120" s="19"/>
      <c r="B120" s="19"/>
      <c r="C120" s="20"/>
      <c r="D120" s="24" t="s">
        <v>118</v>
      </c>
      <c r="E120" s="40" t="str">
        <f>VLOOKUP(D120,Strategy!G:H,2,)</f>
        <v xml:space="preserve">    Develop Review of Hazards for Molten Salt Reactor Fuel Processing Operations</v>
      </c>
      <c r="F120"/>
      <c r="G120"/>
      <c r="H120"/>
    </row>
    <row r="121" spans="1:8" ht="25.25" customHeight="1" x14ac:dyDescent="0.3">
      <c r="A121" s="19"/>
      <c r="B121" s="19"/>
      <c r="C121" s="20"/>
      <c r="D121" s="24" t="s">
        <v>120</v>
      </c>
      <c r="E121" s="40" t="str">
        <f>VLOOKUP(D121,Strategy!G:H,2,)</f>
        <v xml:space="preserve">    Review of Operating Experience for Transportation of Fresh (Unirradiated) Advanced Reactor Fuel Types </v>
      </c>
      <c r="F121"/>
      <c r="G121"/>
      <c r="H121"/>
    </row>
    <row r="122" spans="1:8" ht="25.25" customHeight="1" x14ac:dyDescent="0.3">
      <c r="A122" s="19"/>
      <c r="B122" s="19"/>
      <c r="C122" s="20"/>
      <c r="D122" s="24" t="s">
        <v>122</v>
      </c>
      <c r="E122" s="40" t="str">
        <f>VLOOKUP(D122,Strategy!G:H,2,)</f>
        <v xml:space="preserve">    Potential Challenges with Transportation of Fresh (Unirradiated) Advanced Reactor Fuel Types </v>
      </c>
      <c r="F122"/>
      <c r="G122"/>
      <c r="H122"/>
    </row>
    <row r="123" spans="1:8" ht="25.25" customHeight="1" x14ac:dyDescent="0.3">
      <c r="A123" s="19"/>
      <c r="B123" s="19"/>
      <c r="C123" s="20"/>
      <c r="D123" s="24" t="s">
        <v>124</v>
      </c>
      <c r="E123" s="40" t="str">
        <f>VLOOKUP(D123,Strategy!G:H,2,)</f>
        <v xml:space="preserve">    Storage Experience with Spent (Irradiated) Advanced Reactor Fuel Types</v>
      </c>
      <c r="F123"/>
      <c r="G123"/>
      <c r="H123"/>
    </row>
    <row r="124" spans="1:8" ht="25.25" customHeight="1" x14ac:dyDescent="0.3">
      <c r="A124" s="19"/>
      <c r="B124" s="19"/>
      <c r="C124" s="20"/>
      <c r="D124" s="24" t="s">
        <v>126</v>
      </c>
      <c r="E124" s="40" t="str">
        <f>VLOOKUP(D124,Strategy!G:H,2,)</f>
        <v xml:space="preserve">    Potential Challenges with Storage of Spent (Irradiated) Advanced Reactor Fuel Types </v>
      </c>
      <c r="F124"/>
      <c r="G124"/>
      <c r="H124"/>
    </row>
    <row r="125" spans="1:8" ht="25.25" customHeight="1" x14ac:dyDescent="0.3">
      <c r="A125" s="19"/>
      <c r="B125" s="19"/>
      <c r="C125" s="20"/>
      <c r="D125" s="24" t="s">
        <v>128</v>
      </c>
      <c r="E125" s="40" t="str">
        <f>VLOOKUP(D125,Strategy!G:H,2,)</f>
        <v xml:space="preserve">    Transportation Experience and Potential Challenges with Transportation of Spent (Irradiated) Advanced Reactor Fuel Types</v>
      </c>
      <c r="F125"/>
      <c r="G125"/>
      <c r="H125"/>
    </row>
    <row r="126" spans="1:8" ht="25.25" customHeight="1" x14ac:dyDescent="0.3">
      <c r="A126" s="19"/>
      <c r="B126" s="19"/>
      <c r="C126" s="20"/>
      <c r="D126" s="24" t="s">
        <v>130</v>
      </c>
      <c r="E126" s="40" t="str">
        <f>VLOOKUP(D126,Strategy!G:H,2,)</f>
        <v xml:space="preserve">    Disposal Options and Potential Challenges to Waste Packages and Waste Forms in Disposal of Spent (Irradiated) Advanced Reactor Fuel Types</v>
      </c>
      <c r="F126"/>
      <c r="G126"/>
      <c r="H126"/>
    </row>
    <row r="127" spans="1:8" ht="25.25" customHeight="1" x14ac:dyDescent="0.3">
      <c r="A127" s="19"/>
      <c r="B127" s="19"/>
      <c r="C127" s="20"/>
      <c r="D127" s="24" t="s">
        <v>132</v>
      </c>
      <c r="E127" s="40" t="str">
        <f>VLOOKUP(D127,Strategy!G:H,2,)</f>
        <v xml:space="preserve">    Information Gaps and Potential Information Needs Associated with Transportation of Fresh (Unirradiated) Adv. Rx Fuel Types</v>
      </c>
      <c r="F127"/>
      <c r="G127"/>
      <c r="H127"/>
    </row>
    <row r="128" spans="1:8" ht="25.25" customHeight="1" x14ac:dyDescent="0.3">
      <c r="A128" s="19">
        <v>44440</v>
      </c>
      <c r="B128" s="19">
        <v>44469</v>
      </c>
      <c r="C128" s="20" t="s">
        <v>191</v>
      </c>
      <c r="D128" s="24" t="s">
        <v>134</v>
      </c>
      <c r="E128" s="41" t="str">
        <f>VLOOKUP(D128,Strategy!G:H,2,)</f>
        <v xml:space="preserve">    Develop MC&amp;A guidance for Cat II facilities (NUREG-2159)</v>
      </c>
      <c r="F128"/>
      <c r="G128"/>
      <c r="H128"/>
    </row>
    <row r="129" spans="1:8" ht="25.25" customHeight="1" x14ac:dyDescent="0.3">
      <c r="A129" s="19">
        <v>44470</v>
      </c>
      <c r="B129" s="19">
        <v>44530</v>
      </c>
      <c r="C129" s="20" t="s">
        <v>194</v>
      </c>
      <c r="D129" s="24" t="s">
        <v>134</v>
      </c>
      <c r="E129" s="41" t="str">
        <f>VLOOKUP(D129,Strategy!G:H,2,)</f>
        <v xml:space="preserve">    Develop MC&amp;A guidance for Cat II facilities (NUREG-2159)</v>
      </c>
      <c r="F129"/>
      <c r="G129"/>
      <c r="H129"/>
    </row>
    <row r="130" spans="1:8" ht="25.25" customHeight="1" x14ac:dyDescent="0.3">
      <c r="A130" s="19">
        <v>44531</v>
      </c>
      <c r="B130" s="19">
        <v>44561</v>
      </c>
      <c r="C130" s="20" t="s">
        <v>188</v>
      </c>
      <c r="D130" s="24" t="s">
        <v>134</v>
      </c>
      <c r="E130" s="41" t="str">
        <f>VLOOKUP(D130,Strategy!G:H,2,)</f>
        <v xml:space="preserve">    Develop MC&amp;A guidance for Cat II facilities (NUREG-2159)</v>
      </c>
      <c r="F130"/>
      <c r="G130"/>
      <c r="H130"/>
    </row>
    <row r="131" spans="1:8" ht="25.25" customHeight="1" x14ac:dyDescent="0.3">
      <c r="A131" s="19">
        <v>44228</v>
      </c>
      <c r="B131" s="19">
        <v>44255</v>
      </c>
      <c r="C131" s="20" t="s">
        <v>191</v>
      </c>
      <c r="D131" s="24" t="s">
        <v>136</v>
      </c>
      <c r="E131" s="41" t="str">
        <f>VLOOKUP(D131,Strategy!G:H,2,)</f>
        <v>Develop contractor report on technology-inclusive human factors engineering reviews</v>
      </c>
      <c r="F131"/>
      <c r="G131"/>
      <c r="H131"/>
    </row>
    <row r="132" spans="1:8" ht="25.25" customHeight="1" x14ac:dyDescent="0.3">
      <c r="A132" s="19">
        <v>44287</v>
      </c>
      <c r="B132" s="19">
        <v>44316</v>
      </c>
      <c r="C132" s="20" t="s">
        <v>188</v>
      </c>
      <c r="D132" s="24" t="s">
        <v>136</v>
      </c>
      <c r="E132" s="41" t="str">
        <f>VLOOKUP(D132,Strategy!G:H,2,)</f>
        <v>Develop contractor report on technology-inclusive human factors engineering reviews</v>
      </c>
      <c r="F132"/>
      <c r="G132"/>
      <c r="H132"/>
    </row>
    <row r="133" spans="1:8" ht="25.25" customHeight="1" x14ac:dyDescent="0.3">
      <c r="A133" s="19">
        <v>44348</v>
      </c>
      <c r="B133" s="19">
        <v>44377</v>
      </c>
      <c r="C133" s="20" t="s">
        <v>188</v>
      </c>
      <c r="D133" s="24" t="s">
        <v>136</v>
      </c>
      <c r="E133" s="49" t="str">
        <f>VLOOKUP(D133,Strategy!G:H,2,)</f>
        <v>Develop contractor report on technology-inclusive human factors engineering reviews</v>
      </c>
      <c r="F133"/>
      <c r="G133"/>
      <c r="H133"/>
    </row>
    <row r="134" spans="1:8" ht="25.25" customHeight="1" x14ac:dyDescent="0.3">
      <c r="A134" s="19">
        <v>43996</v>
      </c>
      <c r="B134" s="19">
        <v>43996</v>
      </c>
      <c r="C134" s="20" t="s">
        <v>189</v>
      </c>
      <c r="D134" s="24" t="s">
        <v>138</v>
      </c>
      <c r="E134" s="41" t="str">
        <f>VLOOKUP(D134,Strategy!G:H,2,)</f>
        <v>Develop Regulatory Guide for endorsement of the non-LWR Probabilistic Risk Assessment Standard</v>
      </c>
      <c r="F134"/>
      <c r="G134"/>
      <c r="H134"/>
    </row>
    <row r="135" spans="1:8" ht="25.25" customHeight="1" x14ac:dyDescent="0.3">
      <c r="A135" s="19">
        <v>44149</v>
      </c>
      <c r="B135" s="19">
        <v>44149</v>
      </c>
      <c r="C135" s="20" t="s">
        <v>192</v>
      </c>
      <c r="D135" s="24" t="s">
        <v>138</v>
      </c>
      <c r="E135" s="41" t="str">
        <f>VLOOKUP(D135,Strategy!G:H,2,)</f>
        <v>Develop Regulatory Guide for endorsement of the non-LWR Probabilistic Risk Assessment Standard</v>
      </c>
      <c r="F135"/>
      <c r="G135"/>
      <c r="H135"/>
    </row>
    <row r="136" spans="1:8" ht="25.25" customHeight="1" x14ac:dyDescent="0.3">
      <c r="A136" s="19">
        <v>44241</v>
      </c>
      <c r="B136" s="19">
        <v>44241</v>
      </c>
      <c r="C136" s="20" t="s">
        <v>189</v>
      </c>
      <c r="D136" s="24" t="s">
        <v>138</v>
      </c>
      <c r="E136" s="41" t="str">
        <f>VLOOKUP(D136,Strategy!G:H,2,)</f>
        <v>Develop Regulatory Guide for endorsement of the non-LWR Probabilistic Risk Assessment Standard</v>
      </c>
      <c r="F136"/>
      <c r="G136"/>
      <c r="H136"/>
    </row>
    <row r="137" spans="1:8" ht="25.25" customHeight="1" x14ac:dyDescent="0.3">
      <c r="A137" s="19">
        <v>44422</v>
      </c>
      <c r="B137" s="19">
        <v>44422</v>
      </c>
      <c r="C137" s="20" t="s">
        <v>189</v>
      </c>
      <c r="D137" s="24" t="s">
        <v>138</v>
      </c>
      <c r="E137" s="42" t="str">
        <f>VLOOKUP(D137,Strategy!G:H,2,)</f>
        <v>Develop Regulatory Guide for endorsement of the non-LWR Probabilistic Risk Assessment Standard</v>
      </c>
      <c r="F137"/>
      <c r="G137"/>
      <c r="H137"/>
    </row>
    <row r="138" spans="1:8" ht="25.25" customHeight="1" x14ac:dyDescent="0.3">
      <c r="A138" s="19">
        <v>44453</v>
      </c>
      <c r="B138" s="19">
        <v>44453</v>
      </c>
      <c r="C138" s="20" t="s">
        <v>192</v>
      </c>
      <c r="D138" s="24" t="s">
        <v>138</v>
      </c>
      <c r="E138" s="41" t="str">
        <f>VLOOKUP(D138,Strategy!G:H,2,)</f>
        <v>Develop Regulatory Guide for endorsement of the non-LWR Probabilistic Risk Assessment Standard</v>
      </c>
      <c r="F138"/>
      <c r="G138"/>
      <c r="H138"/>
    </row>
    <row r="139" spans="1:8" ht="25.25" customHeight="1" x14ac:dyDescent="0.3">
      <c r="A139" s="19">
        <v>44503</v>
      </c>
      <c r="B139" s="19">
        <v>44503</v>
      </c>
      <c r="C139" s="23" t="s">
        <v>189</v>
      </c>
      <c r="D139" s="24" t="s">
        <v>138</v>
      </c>
      <c r="E139" s="42" t="str">
        <f>VLOOKUP(D139,Strategy!G:H,2,)</f>
        <v>Develop Regulatory Guide for endorsement of the non-LWR Probabilistic Risk Assessment Standard</v>
      </c>
      <c r="F139"/>
      <c r="G139"/>
      <c r="H139"/>
    </row>
    <row r="140" spans="1:8" ht="25.25" customHeight="1" x14ac:dyDescent="0.3">
      <c r="A140" s="19">
        <v>44440</v>
      </c>
      <c r="B140" s="19">
        <v>44530</v>
      </c>
      <c r="C140" s="20" t="s">
        <v>193</v>
      </c>
      <c r="D140" s="24" t="s">
        <v>138</v>
      </c>
      <c r="E140" s="41" t="str">
        <f>VLOOKUP(D140,Strategy!G:H,2,)</f>
        <v>Develop Regulatory Guide for endorsement of the non-LWR Probabilistic Risk Assessment Standard</v>
      </c>
      <c r="F140"/>
      <c r="G140"/>
      <c r="H140"/>
    </row>
    <row r="141" spans="1:8" ht="25.25" customHeight="1" x14ac:dyDescent="0.3">
      <c r="A141" s="19">
        <v>44531</v>
      </c>
      <c r="B141" s="19">
        <v>44561</v>
      </c>
      <c r="C141" s="20" t="s">
        <v>191</v>
      </c>
      <c r="D141" s="24" t="s">
        <v>138</v>
      </c>
      <c r="E141" s="49" t="str">
        <f>VLOOKUP(D141,Strategy!G:H,2,)</f>
        <v>Develop Regulatory Guide for endorsement of the non-LWR Probabilistic Risk Assessment Standard</v>
      </c>
      <c r="F141"/>
      <c r="G141"/>
      <c r="H141"/>
    </row>
    <row r="142" spans="1:8" ht="25.25" customHeight="1" x14ac:dyDescent="0.3">
      <c r="A142" s="19">
        <v>44118</v>
      </c>
      <c r="B142" s="19">
        <v>44118</v>
      </c>
      <c r="C142" s="20" t="s">
        <v>189</v>
      </c>
      <c r="D142" s="24" t="s">
        <v>140</v>
      </c>
      <c r="E142" s="49" t="str">
        <f>VLOOKUP(D142,Strategy!G:H,2,)</f>
        <v>Develop Regulatory Guide for endorsement of the ASME Section III, Division 5 Standard</v>
      </c>
      <c r="F142"/>
      <c r="G142"/>
      <c r="H142"/>
    </row>
    <row r="143" spans="1:8" ht="25.25" customHeight="1" x14ac:dyDescent="0.3">
      <c r="A143" s="19">
        <v>44149</v>
      </c>
      <c r="B143" s="19">
        <v>44149</v>
      </c>
      <c r="C143" s="20" t="s">
        <v>189</v>
      </c>
      <c r="D143" s="24" t="s">
        <v>140</v>
      </c>
      <c r="E143" s="49" t="str">
        <f>VLOOKUP(D143,Strategy!G:H,2,)</f>
        <v>Develop Regulatory Guide for endorsement of the ASME Section III, Division 5 Standard</v>
      </c>
      <c r="F143"/>
      <c r="G143"/>
      <c r="H143"/>
    </row>
    <row r="144" spans="1:8" ht="25.25" customHeight="1" x14ac:dyDescent="0.3">
      <c r="A144" s="19">
        <v>44210</v>
      </c>
      <c r="B144" s="19">
        <v>44210</v>
      </c>
      <c r="C144" s="20" t="s">
        <v>189</v>
      </c>
      <c r="D144" s="24" t="s">
        <v>140</v>
      </c>
      <c r="E144" s="49" t="str">
        <f>VLOOKUP(D144,Strategy!G:H,2,)</f>
        <v>Develop Regulatory Guide for endorsement of the ASME Section III, Division 5 Standard</v>
      </c>
      <c r="F144"/>
      <c r="G144"/>
      <c r="H144"/>
    </row>
    <row r="145" spans="1:8" ht="25.25" customHeight="1" x14ac:dyDescent="0.3">
      <c r="A145" s="19">
        <v>44287</v>
      </c>
      <c r="B145" s="19">
        <v>44408</v>
      </c>
      <c r="C145" s="20" t="s">
        <v>193</v>
      </c>
      <c r="D145" s="24" t="s">
        <v>140</v>
      </c>
      <c r="E145" s="41" t="str">
        <f>VLOOKUP(D145,Strategy!G:H,2,)</f>
        <v>Develop Regulatory Guide for endorsement of the ASME Section III, Division 5 Standard</v>
      </c>
      <c r="F145"/>
      <c r="G145"/>
      <c r="H145"/>
    </row>
    <row r="146" spans="1:8" ht="25.25" customHeight="1" x14ac:dyDescent="0.3">
      <c r="A146" s="19">
        <v>44391</v>
      </c>
      <c r="B146" s="19">
        <v>44391</v>
      </c>
      <c r="C146" s="20" t="s">
        <v>192</v>
      </c>
      <c r="D146" s="24" t="s">
        <v>140</v>
      </c>
      <c r="E146" s="49" t="str">
        <f>VLOOKUP(D146,Strategy!G:H,2,)</f>
        <v>Develop Regulatory Guide for endorsement of the ASME Section III, Division 5 Standard</v>
      </c>
      <c r="F146"/>
      <c r="G146"/>
      <c r="H146"/>
    </row>
    <row r="147" spans="1:8" ht="25.25" customHeight="1" x14ac:dyDescent="0.3">
      <c r="A147" s="19">
        <v>44409</v>
      </c>
      <c r="B147" s="19">
        <v>44439</v>
      </c>
      <c r="C147" s="20" t="s">
        <v>190</v>
      </c>
      <c r="D147" s="24" t="s">
        <v>140</v>
      </c>
      <c r="E147" s="41" t="str">
        <f>VLOOKUP(D147,Strategy!G:H,2,)</f>
        <v>Develop Regulatory Guide for endorsement of the ASME Section III, Division 5 Standard</v>
      </c>
      <c r="F147"/>
      <c r="G147"/>
      <c r="H147"/>
    </row>
    <row r="148" spans="1:8" ht="25.25" customHeight="1" x14ac:dyDescent="0.3">
      <c r="A148" s="19">
        <v>44440</v>
      </c>
      <c r="B148" s="19">
        <v>44500</v>
      </c>
      <c r="C148" s="20" t="s">
        <v>194</v>
      </c>
      <c r="D148" s="24" t="s">
        <v>140</v>
      </c>
      <c r="E148" s="41" t="str">
        <f>VLOOKUP(D148,Strategy!G:H,2,)</f>
        <v>Develop Regulatory Guide for endorsement of the ASME Section III, Division 5 Standard</v>
      </c>
      <c r="F148"/>
      <c r="G148"/>
      <c r="H148"/>
    </row>
    <row r="149" spans="1:8" ht="25.25" customHeight="1" x14ac:dyDescent="0.3">
      <c r="A149" s="19">
        <v>44501</v>
      </c>
      <c r="B149" s="19">
        <v>44561</v>
      </c>
      <c r="C149" s="20" t="s">
        <v>193</v>
      </c>
      <c r="D149" s="24" t="s">
        <v>140</v>
      </c>
      <c r="E149" s="41" t="str">
        <f>VLOOKUP(D149,Strategy!G:H,2,)</f>
        <v>Develop Regulatory Guide for endorsement of the ASME Section III, Division 5 Standard</v>
      </c>
      <c r="F149"/>
      <c r="G149"/>
      <c r="H149"/>
    </row>
    <row r="150" spans="1:8" ht="25.25" customHeight="1" x14ac:dyDescent="0.3">
      <c r="A150" s="19">
        <v>44531</v>
      </c>
      <c r="B150" s="19">
        <v>44681</v>
      </c>
      <c r="C150" s="20" t="s">
        <v>188</v>
      </c>
      <c r="D150" s="24" t="s">
        <v>140</v>
      </c>
      <c r="E150" s="41" t="str">
        <f>VLOOKUP(D150,Strategy!G:H,2,)</f>
        <v>Develop Regulatory Guide for endorsement of the ASME Section III, Division 5 Standard</v>
      </c>
      <c r="F150"/>
      <c r="G150"/>
      <c r="H150"/>
    </row>
    <row r="151" spans="1:8" ht="25.25" customHeight="1" x14ac:dyDescent="0.3">
      <c r="A151" s="19">
        <v>44378</v>
      </c>
      <c r="B151" s="19">
        <v>44439</v>
      </c>
      <c r="C151" s="23" t="s">
        <v>193</v>
      </c>
      <c r="D151" s="24" t="s">
        <v>140</v>
      </c>
      <c r="E151" s="42" t="str">
        <f>VLOOKUP(D151,Strategy!G:H,2,)</f>
        <v>Develop Regulatory Guide for endorsement of the ASME Section III, Division 5 Standard</v>
      </c>
      <c r="F151"/>
      <c r="G151"/>
      <c r="H151"/>
    </row>
    <row r="152" spans="1:8" ht="25.25" customHeight="1" x14ac:dyDescent="0.3">
      <c r="A152" s="19">
        <v>44665</v>
      </c>
      <c r="B152" s="19">
        <v>44665</v>
      </c>
      <c r="C152" s="23" t="s">
        <v>192</v>
      </c>
      <c r="D152" s="24" t="s">
        <v>140</v>
      </c>
      <c r="E152" s="42" t="str">
        <f>VLOOKUP(D152,Strategy!G:H,2,)</f>
        <v>Develop Regulatory Guide for endorsement of the ASME Section III, Division 5 Standard</v>
      </c>
      <c r="F152"/>
      <c r="G152"/>
      <c r="H152"/>
    </row>
    <row r="153" spans="1:8" ht="25.25" customHeight="1" x14ac:dyDescent="0.3">
      <c r="A153" s="19">
        <v>44682</v>
      </c>
      <c r="B153" s="19">
        <v>44712</v>
      </c>
      <c r="C153" s="23" t="s">
        <v>188</v>
      </c>
      <c r="D153" s="24" t="s">
        <v>140</v>
      </c>
      <c r="E153" s="42" t="str">
        <f>VLOOKUP(D153,Strategy!G:H,2,)</f>
        <v>Develop Regulatory Guide for endorsement of the ASME Section III, Division 5 Standard</v>
      </c>
      <c r="F153"/>
      <c r="G153"/>
      <c r="H153"/>
    </row>
    <row r="154" spans="1:8" ht="25.25" customHeight="1" x14ac:dyDescent="0.3">
      <c r="A154" s="19">
        <v>44531</v>
      </c>
      <c r="B154" s="19">
        <v>44561</v>
      </c>
      <c r="C154" s="23" t="s">
        <v>191</v>
      </c>
      <c r="D154" s="24" t="s">
        <v>142</v>
      </c>
      <c r="E154" s="42" t="str">
        <f>VLOOKUP(D154,Strategy!G:H,2,)</f>
        <v xml:space="preserve">    Alloy 617 Code Cases (N-872 and N-898)</v>
      </c>
      <c r="F154"/>
      <c r="G154"/>
      <c r="H154"/>
    </row>
    <row r="155" spans="1:8" ht="25.25" customHeight="1" x14ac:dyDescent="0.3">
      <c r="A155" s="19">
        <v>44562</v>
      </c>
      <c r="B155" s="19">
        <v>44592</v>
      </c>
      <c r="C155" s="23" t="s">
        <v>190</v>
      </c>
      <c r="D155" s="24" t="s">
        <v>142</v>
      </c>
      <c r="E155" s="42" t="str">
        <f>VLOOKUP(D155,Strategy!G:H,2,)</f>
        <v xml:space="preserve">    Alloy 617 Code Cases (N-872 and N-898)</v>
      </c>
      <c r="F155"/>
      <c r="G155"/>
      <c r="H155"/>
    </row>
    <row r="156" spans="1:8" ht="25.25" customHeight="1" x14ac:dyDescent="0.3">
      <c r="A156" s="19">
        <v>44593</v>
      </c>
      <c r="B156" s="19">
        <v>44620</v>
      </c>
      <c r="C156" s="23" t="s">
        <v>194</v>
      </c>
      <c r="D156" s="24" t="s">
        <v>142</v>
      </c>
      <c r="E156" s="42" t="str">
        <f>VLOOKUP(D156,Strategy!G:H,2,)</f>
        <v xml:space="preserve">    Alloy 617 Code Cases (N-872 and N-898)</v>
      </c>
      <c r="F156"/>
      <c r="G156"/>
      <c r="H156"/>
    </row>
    <row r="157" spans="1:8" ht="25.25" customHeight="1" x14ac:dyDescent="0.3">
      <c r="A157" s="19">
        <v>44621</v>
      </c>
      <c r="B157" s="19">
        <v>44681</v>
      </c>
      <c r="C157" s="23" t="s">
        <v>193</v>
      </c>
      <c r="D157" s="24" t="s">
        <v>142</v>
      </c>
      <c r="E157" s="42" t="str">
        <f>VLOOKUP(D157,Strategy!G:H,2,)</f>
        <v xml:space="preserve">    Alloy 617 Code Cases (N-872 and N-898)</v>
      </c>
      <c r="F157"/>
      <c r="G157"/>
      <c r="H157"/>
    </row>
    <row r="158" spans="1:8" ht="25.25" customHeight="1" x14ac:dyDescent="0.3">
      <c r="A158" s="19">
        <v>44665</v>
      </c>
      <c r="B158" s="19">
        <v>44665</v>
      </c>
      <c r="C158" s="23" t="s">
        <v>192</v>
      </c>
      <c r="D158" s="24" t="s">
        <v>142</v>
      </c>
      <c r="E158" s="42" t="str">
        <f>VLOOKUP(D158,Strategy!G:H,2,)</f>
        <v xml:space="preserve">    Alloy 617 Code Cases (N-872 and N-898)</v>
      </c>
      <c r="F158"/>
      <c r="G158"/>
      <c r="H158"/>
    </row>
    <row r="159" spans="1:8" ht="25.25" customHeight="1" x14ac:dyDescent="0.3">
      <c r="A159" s="19">
        <v>44682</v>
      </c>
      <c r="B159" s="19">
        <v>44712</v>
      </c>
      <c r="C159" s="23" t="s">
        <v>188</v>
      </c>
      <c r="D159" s="24" t="s">
        <v>142</v>
      </c>
      <c r="E159" s="42" t="str">
        <f>VLOOKUP(D159,Strategy!G:H,2,)</f>
        <v xml:space="preserve">    Alloy 617 Code Cases (N-872 and N-898)</v>
      </c>
      <c r="F159"/>
      <c r="G159"/>
      <c r="H159"/>
    </row>
    <row r="160" spans="1:8" ht="25.25" customHeight="1" x14ac:dyDescent="0.3">
      <c r="A160" s="19">
        <v>44378</v>
      </c>
      <c r="B160" s="19">
        <v>44439</v>
      </c>
      <c r="C160" s="23" t="s">
        <v>193</v>
      </c>
      <c r="D160" s="24" t="s">
        <v>144</v>
      </c>
      <c r="E160" s="42" t="str">
        <f>VLOOKUP(D160,Strategy!G:H,2,)</f>
        <v xml:space="preserve">Develop Draft Guide endorsing ASME Section XI Division 2 Reliability and Integrity Management (RIM) </v>
      </c>
      <c r="F160"/>
      <c r="G160"/>
      <c r="H160"/>
    </row>
    <row r="161" spans="1:8" ht="25.25" customHeight="1" x14ac:dyDescent="0.3">
      <c r="A161" s="19">
        <v>44440</v>
      </c>
      <c r="B161" s="19">
        <v>44469</v>
      </c>
      <c r="C161" s="23" t="s">
        <v>190</v>
      </c>
      <c r="D161" s="24" t="s">
        <v>144</v>
      </c>
      <c r="E161" s="42" t="str">
        <f>VLOOKUP(D161,Strategy!G:H,2,)</f>
        <v xml:space="preserve">Develop Draft Guide endorsing ASME Section XI Division 2 Reliability and Integrity Management (RIM) </v>
      </c>
      <c r="F161"/>
      <c r="G161"/>
      <c r="H161"/>
    </row>
    <row r="162" spans="1:8" ht="25.25" customHeight="1" x14ac:dyDescent="0.3">
      <c r="A162" s="19">
        <v>44470</v>
      </c>
      <c r="B162" s="19">
        <v>44530</v>
      </c>
      <c r="C162" s="23" t="s">
        <v>194</v>
      </c>
      <c r="D162" s="24" t="s">
        <v>144</v>
      </c>
      <c r="E162" s="42" t="str">
        <f>VLOOKUP(D162,Strategy!G:H,2,)</f>
        <v xml:space="preserve">Develop Draft Guide endorsing ASME Section XI Division 2 Reliability and Integrity Management (RIM) </v>
      </c>
      <c r="F162"/>
      <c r="G162"/>
      <c r="H162"/>
    </row>
    <row r="163" spans="1:8" ht="25.25" customHeight="1" x14ac:dyDescent="0.3">
      <c r="A163" s="19">
        <v>44682</v>
      </c>
      <c r="B163" s="19">
        <v>44712</v>
      </c>
      <c r="C163" s="23" t="s">
        <v>193</v>
      </c>
      <c r="D163" s="24" t="s">
        <v>144</v>
      </c>
      <c r="E163" s="42" t="str">
        <f>VLOOKUP(D163,Strategy!G:H,2,)</f>
        <v xml:space="preserve">Develop Draft Guide endorsing ASME Section XI Division 2 Reliability and Integrity Management (RIM) </v>
      </c>
      <c r="F163"/>
      <c r="G163"/>
      <c r="H163"/>
    </row>
    <row r="164" spans="1:8" ht="25.25" customHeight="1" x14ac:dyDescent="0.3">
      <c r="A164" s="19">
        <v>44713</v>
      </c>
      <c r="B164" s="19">
        <v>44742</v>
      </c>
      <c r="C164" s="23" t="s">
        <v>188</v>
      </c>
      <c r="D164" s="24" t="s">
        <v>144</v>
      </c>
      <c r="E164" s="42" t="str">
        <f>VLOOKUP(D164,Strategy!G:H,2,)</f>
        <v xml:space="preserve">Develop Draft Guide endorsing ASME Section XI Division 2 Reliability and Integrity Management (RIM) </v>
      </c>
      <c r="F164"/>
      <c r="G164"/>
      <c r="H164"/>
    </row>
    <row r="165" spans="1:8" ht="25.25" customHeight="1" x14ac:dyDescent="0.3">
      <c r="A165" s="19"/>
      <c r="B165" s="19"/>
      <c r="C165" s="20"/>
      <c r="D165" s="24" t="s">
        <v>146</v>
      </c>
      <c r="E165" s="40" t="str">
        <f>VLOOKUP(D165,Strategy!G:H,2,)</f>
        <v>Develop SECY paper related to Consequence Based Security (SECY-18-0076)</v>
      </c>
      <c r="F165"/>
      <c r="G165"/>
      <c r="H165"/>
    </row>
    <row r="166" spans="1:8" ht="25.25" customHeight="1" x14ac:dyDescent="0.3">
      <c r="A166" s="19"/>
      <c r="B166" s="19"/>
      <c r="C166" s="20"/>
      <c r="D166" s="24" t="s">
        <v>148</v>
      </c>
      <c r="E166" s="40" t="str">
        <f>VLOOKUP(D166,Strategy!G:H,2,)</f>
        <v>Develop SECY paper related to EP for Small Modular Reactors and Other New Technologies (SECY-18-0103)</v>
      </c>
      <c r="F166"/>
      <c r="G166"/>
      <c r="H166"/>
    </row>
    <row r="167" spans="1:8" ht="25.25" customHeight="1" x14ac:dyDescent="0.3">
      <c r="A167" s="19"/>
      <c r="B167" s="19"/>
      <c r="C167" s="20"/>
      <c r="D167" s="24" t="s">
        <v>150</v>
      </c>
      <c r="E167" s="40" t="str">
        <f>VLOOKUP(D167,Strategy!G:H,2,)</f>
        <v>Develop SECY paper related to Functional Containment (SECY-18-0096)</v>
      </c>
      <c r="F167"/>
      <c r="G167"/>
      <c r="H167"/>
    </row>
    <row r="168" spans="1:8" ht="25.25" customHeight="1" x14ac:dyDescent="0.3">
      <c r="A168" s="19"/>
      <c r="B168" s="19"/>
      <c r="C168" s="20"/>
      <c r="D168" s="24" t="s">
        <v>152</v>
      </c>
      <c r="E168" s="40" t="str">
        <f>VLOOKUP(D168,Strategy!G:H,2,)</f>
        <v>SECY-20-0093 Policy and Licensing Considerations related to Micro Reactors</v>
      </c>
      <c r="F168"/>
      <c r="G168"/>
      <c r="H168"/>
    </row>
    <row r="169" spans="1:8" ht="25.25" customHeight="1" x14ac:dyDescent="0.3">
      <c r="A169" s="19">
        <v>44348</v>
      </c>
      <c r="B169" s="19">
        <v>44408</v>
      </c>
      <c r="C169" s="20" t="s">
        <v>193</v>
      </c>
      <c r="D169" s="24" t="s">
        <v>154</v>
      </c>
      <c r="E169" s="41" t="str">
        <f>VLOOKUP(D169,Strategy!G:H,2,)</f>
        <v>Report regarding review of the insurance and liability for advanced reactors (Price-Anderson Act)</v>
      </c>
      <c r="F169"/>
      <c r="G169"/>
      <c r="H169"/>
    </row>
    <row r="170" spans="1:8" ht="25.25" customHeight="1" x14ac:dyDescent="0.3">
      <c r="A170" s="19">
        <v>44409</v>
      </c>
      <c r="B170" s="19">
        <v>44530</v>
      </c>
      <c r="C170" s="20" t="s">
        <v>195</v>
      </c>
      <c r="D170" s="24" t="s">
        <v>154</v>
      </c>
      <c r="E170" s="41" t="str">
        <f>VLOOKUP(D170,Strategy!G:H,2,)</f>
        <v>Report regarding review of the insurance and liability for advanced reactors (Price-Anderson Act)</v>
      </c>
      <c r="F170"/>
      <c r="G170"/>
      <c r="H170"/>
    </row>
    <row r="171" spans="1:8" ht="25.25" customHeight="1" x14ac:dyDescent="0.3">
      <c r="A171" s="19">
        <v>44531</v>
      </c>
      <c r="B171" s="19">
        <v>44561</v>
      </c>
      <c r="C171" s="20" t="s">
        <v>188</v>
      </c>
      <c r="D171" s="24" t="s">
        <v>154</v>
      </c>
      <c r="E171" s="41" t="str">
        <f>VLOOKUP(D171,Strategy!G:H,2,)</f>
        <v>Report regarding review of the insurance and liability for advanced reactors (Price-Anderson Act)</v>
      </c>
      <c r="F171"/>
      <c r="G171"/>
      <c r="H171"/>
    </row>
    <row r="172" spans="1:8" ht="25.25" customHeight="1" x14ac:dyDescent="0.3">
      <c r="A172" s="19">
        <v>43965</v>
      </c>
      <c r="B172" s="19">
        <v>43965</v>
      </c>
      <c r="C172" s="20" t="s">
        <v>189</v>
      </c>
      <c r="D172" s="24" t="s">
        <v>156</v>
      </c>
      <c r="E172" s="41" t="str">
        <f>VLOOKUP(D172,Strategy!G:H,2,)</f>
        <v>Annual Fees for Non-Light Water Reactors and Microreactors</v>
      </c>
      <c r="F172"/>
      <c r="G172"/>
      <c r="H172"/>
    </row>
    <row r="173" spans="1:8" ht="25.25" customHeight="1" x14ac:dyDescent="0.3">
      <c r="A173" s="19">
        <v>43996</v>
      </c>
      <c r="B173" s="19">
        <v>43996</v>
      </c>
      <c r="C173" s="20" t="s">
        <v>189</v>
      </c>
      <c r="D173" s="24" t="s">
        <v>156</v>
      </c>
      <c r="E173" s="41" t="str">
        <f>VLOOKUP(D173,Strategy!G:H,2,)</f>
        <v>Annual Fees for Non-Light Water Reactors and Microreactors</v>
      </c>
      <c r="F173"/>
      <c r="G173"/>
      <c r="H173"/>
    </row>
    <row r="174" spans="1:8" ht="25.25" customHeight="1" x14ac:dyDescent="0.3">
      <c r="A174" s="19">
        <v>44057</v>
      </c>
      <c r="B174" s="19">
        <v>44057</v>
      </c>
      <c r="C174" s="20" t="s">
        <v>189</v>
      </c>
      <c r="D174" s="24" t="s">
        <v>156</v>
      </c>
      <c r="E174" s="41" t="str">
        <f>VLOOKUP(D174,Strategy!G:H,2,)</f>
        <v>Annual Fees for Non-Light Water Reactors and Microreactors</v>
      </c>
      <c r="F174"/>
      <c r="G174"/>
      <c r="H174"/>
    </row>
    <row r="175" spans="1:8" ht="25.25" customHeight="1" x14ac:dyDescent="0.3">
      <c r="A175" s="19">
        <v>44301</v>
      </c>
      <c r="B175" s="19">
        <v>44301</v>
      </c>
      <c r="C175" s="20" t="s">
        <v>189</v>
      </c>
      <c r="D175" s="24" t="s">
        <v>156</v>
      </c>
      <c r="E175" s="41" t="str">
        <f>VLOOKUP(D175,Strategy!G:H,2,)</f>
        <v>Annual Fees for Non-Light Water Reactors and Microreactors</v>
      </c>
      <c r="F175"/>
      <c r="G175"/>
      <c r="H175"/>
    </row>
    <row r="176" spans="1:8" ht="25.25" customHeight="1" x14ac:dyDescent="0.3">
      <c r="A176" s="19">
        <v>44392</v>
      </c>
      <c r="B176" s="19">
        <v>44392</v>
      </c>
      <c r="C176" s="20" t="s">
        <v>189</v>
      </c>
      <c r="D176" s="24" t="s">
        <v>156</v>
      </c>
      <c r="E176" s="49" t="str">
        <f>VLOOKUP(D176,Strategy!G:H,2,)</f>
        <v>Annual Fees for Non-Light Water Reactors and Microreactors</v>
      </c>
      <c r="F176"/>
      <c r="G176"/>
      <c r="H176"/>
    </row>
    <row r="177" spans="1:8" ht="25.25" customHeight="1" x14ac:dyDescent="0.3">
      <c r="A177" s="19">
        <v>43831</v>
      </c>
      <c r="B177" s="19">
        <v>43951</v>
      </c>
      <c r="C177" s="20" t="s">
        <v>193</v>
      </c>
      <c r="D177" s="24" t="s">
        <v>158</v>
      </c>
      <c r="E177" s="41" t="str">
        <f>VLOOKUP(D177,Strategy!G:H,2,)</f>
        <v>Develop SECY Paper regarding Population-Related Siting Considerations for Advanced Reactors</v>
      </c>
      <c r="F177"/>
      <c r="G177"/>
      <c r="H177"/>
    </row>
    <row r="178" spans="1:8" ht="25.25" customHeight="1" x14ac:dyDescent="0.3">
      <c r="A178" s="19">
        <v>43952</v>
      </c>
      <c r="B178" s="19">
        <v>43982</v>
      </c>
      <c r="C178" s="20" t="s">
        <v>188</v>
      </c>
      <c r="D178" s="24" t="s">
        <v>158</v>
      </c>
      <c r="E178" s="41" t="str">
        <f>VLOOKUP(D178,Strategy!G:H,2,)</f>
        <v>Develop SECY Paper regarding Population-Related Siting Considerations for Advanced Reactors</v>
      </c>
      <c r="F178"/>
      <c r="G178"/>
      <c r="H178"/>
    </row>
    <row r="179" spans="1:8" ht="25.25" customHeight="1" x14ac:dyDescent="0.3">
      <c r="A179" s="19">
        <v>43983</v>
      </c>
      <c r="B179" s="19">
        <v>44500</v>
      </c>
      <c r="C179" s="20" t="s">
        <v>195</v>
      </c>
      <c r="D179" s="24" t="s">
        <v>158</v>
      </c>
      <c r="E179" s="41" t="str">
        <f>VLOOKUP(D179,Strategy!G:H,2,)</f>
        <v>Develop SECY Paper regarding Population-Related Siting Considerations for Advanced Reactors</v>
      </c>
      <c r="F179"/>
      <c r="G179"/>
      <c r="H179"/>
    </row>
    <row r="180" spans="1:8" ht="25.25" customHeight="1" x14ac:dyDescent="0.3">
      <c r="A180" s="19">
        <v>44105</v>
      </c>
      <c r="B180" s="19">
        <v>44196</v>
      </c>
      <c r="C180" s="20" t="s">
        <v>193</v>
      </c>
      <c r="D180" s="24" t="s">
        <v>160</v>
      </c>
      <c r="E180" s="41" t="str">
        <f>VLOOKUP(D180,Strategy!G:H,2,)</f>
        <v>Develop annual SECY paper regarding status of non-LWR activities</v>
      </c>
      <c r="F180"/>
      <c r="G180"/>
      <c r="H180"/>
    </row>
    <row r="181" spans="1:8" ht="25.25" customHeight="1" x14ac:dyDescent="0.3">
      <c r="A181" s="19">
        <v>44197</v>
      </c>
      <c r="B181" s="19">
        <v>44227</v>
      </c>
      <c r="C181" s="20" t="s">
        <v>188</v>
      </c>
      <c r="D181" s="24" t="s">
        <v>160</v>
      </c>
      <c r="E181" s="41" t="str">
        <f>VLOOKUP(D181,Strategy!G:H,2,)</f>
        <v>Develop annual SECY paper regarding status of non-LWR activities</v>
      </c>
      <c r="F181"/>
      <c r="G181"/>
      <c r="H181"/>
    </row>
    <row r="182" spans="1:8" ht="25.25" customHeight="1" x14ac:dyDescent="0.3">
      <c r="A182" s="19">
        <v>44562</v>
      </c>
      <c r="B182" s="19">
        <v>44592</v>
      </c>
      <c r="C182" s="20" t="s">
        <v>188</v>
      </c>
      <c r="D182" s="24" t="s">
        <v>160</v>
      </c>
      <c r="E182" s="42" t="str">
        <f>VLOOKUP(D182,Strategy!G:H,2,)</f>
        <v>Develop annual SECY paper regarding status of non-LWR activities</v>
      </c>
      <c r="F182"/>
      <c r="G182"/>
      <c r="H182"/>
    </row>
    <row r="183" spans="1:8" ht="25.25" customHeight="1" x14ac:dyDescent="0.3">
      <c r="A183" s="19"/>
      <c r="B183" s="19"/>
      <c r="C183" s="20"/>
      <c r="D183" s="24" t="s">
        <v>162</v>
      </c>
      <c r="E183" s="40" t="str">
        <f>VLOOKUP(D183,Strategy!G:H,2,)</f>
        <v>NRC DOE Workshops</v>
      </c>
      <c r="F183"/>
      <c r="G183"/>
      <c r="H183"/>
    </row>
    <row r="184" spans="1:8" ht="25.25" customHeight="1" x14ac:dyDescent="0.3">
      <c r="A184" s="19">
        <v>44593</v>
      </c>
      <c r="B184" s="19">
        <v>44712</v>
      </c>
      <c r="C184" s="20" t="s">
        <v>193</v>
      </c>
      <c r="D184" s="24" t="s">
        <v>164</v>
      </c>
      <c r="E184" s="41" t="str">
        <f>VLOOKUP(D184,Strategy!G:H,2,)</f>
        <v>Part 53 Plan - Risk-Informed, Technology Inclusive Regulatory Framework for Advanced Reactors (NEIMA Section 103(a)(4))</v>
      </c>
      <c r="F184"/>
      <c r="G184"/>
      <c r="H184"/>
    </row>
    <row r="185" spans="1:8" ht="25.25" customHeight="1" x14ac:dyDescent="0.3">
      <c r="A185" s="19">
        <v>44682</v>
      </c>
      <c r="B185" s="19">
        <v>44712</v>
      </c>
      <c r="C185" s="20" t="s">
        <v>196</v>
      </c>
      <c r="D185" s="24" t="s">
        <v>164</v>
      </c>
      <c r="E185" s="41" t="str">
        <f>VLOOKUP(D185,Strategy!G:H,2,)</f>
        <v>Part 53 Plan - Risk-Informed, Technology Inclusive Regulatory Framework for Advanced Reactors (NEIMA Section 103(a)(4))</v>
      </c>
      <c r="F185"/>
      <c r="G185"/>
      <c r="H185"/>
    </row>
    <row r="186" spans="1:8" ht="25.25" customHeight="1" x14ac:dyDescent="0.3">
      <c r="A186" s="19">
        <v>44713</v>
      </c>
      <c r="B186" s="19">
        <v>44804</v>
      </c>
      <c r="C186" s="20" t="s">
        <v>195</v>
      </c>
      <c r="D186" s="24" t="s">
        <v>164</v>
      </c>
      <c r="E186" s="41" t="str">
        <f>VLOOKUP(D186,Strategy!G:H,2,)</f>
        <v>Part 53 Plan - Risk-Informed, Technology Inclusive Regulatory Framework for Advanced Reactors (NEIMA Section 103(a)(4))</v>
      </c>
      <c r="F186"/>
      <c r="G186"/>
      <c r="H186"/>
    </row>
    <row r="187" spans="1:8" ht="25.25" customHeight="1" x14ac:dyDescent="0.3">
      <c r="A187" s="19">
        <v>44149</v>
      </c>
      <c r="B187" s="19">
        <v>44149</v>
      </c>
      <c r="C187" s="20" t="s">
        <v>189</v>
      </c>
      <c r="D187" s="24" t="s">
        <v>166</v>
      </c>
      <c r="E187" s="41" t="str">
        <f>VLOOKUP(D187,Strategy!G:H,2,)</f>
        <v xml:space="preserve">    Public Meetings</v>
      </c>
      <c r="F187"/>
      <c r="G187"/>
      <c r="H187"/>
    </row>
    <row r="188" spans="1:8" ht="25.25" customHeight="1" x14ac:dyDescent="0.3">
      <c r="A188" s="19">
        <v>44210</v>
      </c>
      <c r="B188" s="19">
        <v>44210</v>
      </c>
      <c r="C188" s="20" t="s">
        <v>189</v>
      </c>
      <c r="D188" s="24" t="s">
        <v>166</v>
      </c>
      <c r="E188" s="41" t="str">
        <f>VLOOKUP(D188,Strategy!G:H,2,)</f>
        <v xml:space="preserve">    Public Meetings</v>
      </c>
      <c r="F188"/>
      <c r="G188"/>
      <c r="H188"/>
    </row>
    <row r="189" spans="1:8" ht="25.25" customHeight="1" x14ac:dyDescent="0.3">
      <c r="A189" s="19">
        <v>44241</v>
      </c>
      <c r="B189" s="19">
        <v>44241</v>
      </c>
      <c r="C189" s="20" t="s">
        <v>189</v>
      </c>
      <c r="D189" s="24" t="s">
        <v>166</v>
      </c>
      <c r="E189" s="41" t="str">
        <f>VLOOKUP(D189,Strategy!G:H,2,)</f>
        <v xml:space="preserve">    Public Meetings</v>
      </c>
      <c r="F189"/>
      <c r="G189"/>
      <c r="H189"/>
    </row>
    <row r="190" spans="1:8" ht="25.25" customHeight="1" x14ac:dyDescent="0.3">
      <c r="A190" s="19">
        <v>44300</v>
      </c>
      <c r="B190" s="19">
        <v>44300</v>
      </c>
      <c r="C190" s="20" t="s">
        <v>189</v>
      </c>
      <c r="D190" s="24" t="s">
        <v>166</v>
      </c>
      <c r="E190" s="41" t="str">
        <f>VLOOKUP(D190,Strategy!G:H,2,)</f>
        <v xml:space="preserve">    Public Meetings</v>
      </c>
      <c r="F190"/>
      <c r="G190"/>
      <c r="H190"/>
    </row>
    <row r="191" spans="1:8" ht="25.25" customHeight="1" x14ac:dyDescent="0.3">
      <c r="A191" s="19">
        <v>44330</v>
      </c>
      <c r="B191" s="19">
        <v>44330</v>
      </c>
      <c r="C191" s="20" t="s">
        <v>189</v>
      </c>
      <c r="D191" s="24" t="s">
        <v>166</v>
      </c>
      <c r="E191" s="41" t="str">
        <f>VLOOKUP(D191,Strategy!G:H,2,)</f>
        <v xml:space="preserve">    Public Meetings</v>
      </c>
      <c r="F191"/>
      <c r="G191"/>
      <c r="H191"/>
    </row>
    <row r="192" spans="1:8" ht="25.25" customHeight="1" x14ac:dyDescent="0.3">
      <c r="A192" s="19">
        <v>44361</v>
      </c>
      <c r="B192" s="19">
        <v>44361</v>
      </c>
      <c r="C192" s="20" t="s">
        <v>189</v>
      </c>
      <c r="D192" s="24" t="s">
        <v>166</v>
      </c>
      <c r="E192" s="41" t="str">
        <f>VLOOKUP(D192,Strategy!G:H,2,)</f>
        <v xml:space="preserve">    Public Meetings</v>
      </c>
      <c r="F192"/>
      <c r="G192"/>
      <c r="H192"/>
    </row>
    <row r="193" spans="1:8" ht="25.25" customHeight="1" x14ac:dyDescent="0.3">
      <c r="A193" s="19">
        <v>44453</v>
      </c>
      <c r="B193" s="19">
        <v>44453</v>
      </c>
      <c r="C193" s="20" t="s">
        <v>189</v>
      </c>
      <c r="D193" s="24" t="s">
        <v>166</v>
      </c>
      <c r="E193" s="41" t="str">
        <f>VLOOKUP(D193,Strategy!G:H,2,)</f>
        <v xml:space="preserve">    Public Meetings</v>
      </c>
      <c r="F193"/>
      <c r="G193"/>
      <c r="H193"/>
    </row>
    <row r="194" spans="1:8" ht="25.25" customHeight="1" x14ac:dyDescent="0.3">
      <c r="A194" s="19">
        <v>44483</v>
      </c>
      <c r="B194" s="19">
        <v>44483</v>
      </c>
      <c r="C194" s="20" t="s">
        <v>189</v>
      </c>
      <c r="D194" s="24" t="s">
        <v>166</v>
      </c>
      <c r="E194" s="41" t="str">
        <f>VLOOKUP(D194,Strategy!G:H,2,)</f>
        <v xml:space="preserve">    Public Meetings</v>
      </c>
      <c r="F194"/>
      <c r="G194"/>
      <c r="H194"/>
    </row>
    <row r="195" spans="1:8" ht="25.25" customHeight="1" x14ac:dyDescent="0.3">
      <c r="A195" s="19">
        <v>44026</v>
      </c>
      <c r="B195" s="19">
        <v>44026</v>
      </c>
      <c r="C195" s="20" t="s">
        <v>192</v>
      </c>
      <c r="D195" s="24" t="s">
        <v>168</v>
      </c>
      <c r="E195" s="41" t="str">
        <f>VLOOKUP(D195,Strategy!G:H,2,)</f>
        <v xml:space="preserve">    ACRS Interactions</v>
      </c>
      <c r="F195"/>
      <c r="G195"/>
      <c r="H195"/>
    </row>
    <row r="196" spans="1:8" ht="25.25" customHeight="1" x14ac:dyDescent="0.3">
      <c r="A196" s="19">
        <v>44088</v>
      </c>
      <c r="B196" s="19">
        <v>44088</v>
      </c>
      <c r="C196" s="20" t="s">
        <v>192</v>
      </c>
      <c r="D196" s="24" t="s">
        <v>168</v>
      </c>
      <c r="E196" s="41" t="str">
        <f>VLOOKUP(D196,Strategy!G:H,2,)</f>
        <v xml:space="preserve">    ACRS Interactions</v>
      </c>
      <c r="F196"/>
      <c r="G196"/>
      <c r="H196"/>
    </row>
    <row r="197" spans="1:8" ht="25.25" customHeight="1" x14ac:dyDescent="0.3">
      <c r="A197" s="19">
        <v>44210</v>
      </c>
      <c r="B197" s="19">
        <v>44210</v>
      </c>
      <c r="C197" s="20" t="s">
        <v>192</v>
      </c>
      <c r="D197" s="24" t="s">
        <v>168</v>
      </c>
      <c r="E197" s="41" t="str">
        <f>VLOOKUP(D197,Strategy!G:H,2,)</f>
        <v xml:space="preserve">    ACRS Interactions</v>
      </c>
      <c r="F197"/>
      <c r="G197"/>
      <c r="H197"/>
    </row>
    <row r="198" spans="1:8" ht="25.25" customHeight="1" x14ac:dyDescent="0.3">
      <c r="A198" s="19">
        <v>44241</v>
      </c>
      <c r="B198" s="19">
        <v>44241</v>
      </c>
      <c r="C198" s="20" t="s">
        <v>192</v>
      </c>
      <c r="D198" s="24" t="s">
        <v>168</v>
      </c>
      <c r="E198" s="41" t="str">
        <f>VLOOKUP(D198,Strategy!G:H,2,)</f>
        <v xml:space="preserve">    ACRS Interactions</v>
      </c>
      <c r="F198"/>
      <c r="G198"/>
      <c r="H198"/>
    </row>
    <row r="199" spans="1:8" ht="25.25" customHeight="1" x14ac:dyDescent="0.3">
      <c r="A199" s="19">
        <v>44269</v>
      </c>
      <c r="B199" s="19">
        <v>44269</v>
      </c>
      <c r="C199" s="20" t="s">
        <v>192</v>
      </c>
      <c r="D199" s="24" t="s">
        <v>168</v>
      </c>
      <c r="E199" s="41" t="str">
        <f>VLOOKUP(D199,Strategy!G:H,2,)</f>
        <v xml:space="preserve">    ACRS Interactions</v>
      </c>
      <c r="F199"/>
      <c r="G199"/>
      <c r="H199"/>
    </row>
    <row r="200" spans="1:8" ht="25.25" customHeight="1" x14ac:dyDescent="0.3">
      <c r="A200" s="19">
        <v>44300</v>
      </c>
      <c r="B200" s="19">
        <v>44300</v>
      </c>
      <c r="C200" s="20" t="s">
        <v>192</v>
      </c>
      <c r="D200" s="24" t="s">
        <v>168</v>
      </c>
      <c r="E200" s="41" t="str">
        <f>VLOOKUP(D200,Strategy!G:H,2,)</f>
        <v xml:space="preserve">    ACRS Interactions</v>
      </c>
      <c r="F200"/>
      <c r="G200"/>
      <c r="H200"/>
    </row>
    <row r="201" spans="1:8" ht="25.25" customHeight="1" x14ac:dyDescent="0.3">
      <c r="A201" s="19">
        <v>44330</v>
      </c>
      <c r="B201" s="19">
        <v>44330</v>
      </c>
      <c r="C201" s="20" t="s">
        <v>192</v>
      </c>
      <c r="D201" s="24" t="s">
        <v>168</v>
      </c>
      <c r="E201" s="41" t="str">
        <f>VLOOKUP(D201,Strategy!G:H,2,)</f>
        <v xml:space="preserve">    ACRS Interactions</v>
      </c>
      <c r="F201"/>
      <c r="G201"/>
      <c r="H201"/>
    </row>
    <row r="202" spans="1:8" ht="25.25" customHeight="1" x14ac:dyDescent="0.3">
      <c r="A202" s="19">
        <v>44391</v>
      </c>
      <c r="B202" s="19">
        <v>44391</v>
      </c>
      <c r="C202" s="20" t="s">
        <v>192</v>
      </c>
      <c r="D202" s="24" t="s">
        <v>168</v>
      </c>
      <c r="E202" s="41" t="str">
        <f>VLOOKUP(D202,Strategy!G:H,2,)</f>
        <v xml:space="preserve">    ACRS Interactions</v>
      </c>
      <c r="F202"/>
      <c r="G202"/>
      <c r="H202"/>
    </row>
    <row r="203" spans="1:8" ht="25.25" customHeight="1" x14ac:dyDescent="0.3">
      <c r="A203" s="19">
        <v>44453</v>
      </c>
      <c r="B203" s="19">
        <v>44453</v>
      </c>
      <c r="C203" s="20" t="s">
        <v>192</v>
      </c>
      <c r="D203" s="24" t="s">
        <v>168</v>
      </c>
      <c r="E203" s="41" t="str">
        <f>VLOOKUP(D203,Strategy!G:H,2,)</f>
        <v xml:space="preserve">    ACRS Interactions</v>
      </c>
      <c r="F203"/>
      <c r="G203"/>
      <c r="H203"/>
    </row>
    <row r="204" spans="1:8" ht="25.25" customHeight="1" x14ac:dyDescent="0.3">
      <c r="A204" s="19">
        <v>44483</v>
      </c>
      <c r="B204" s="19">
        <v>44483</v>
      </c>
      <c r="C204" s="20" t="s">
        <v>192</v>
      </c>
      <c r="D204" s="24" t="s">
        <v>168</v>
      </c>
      <c r="E204" s="42" t="str">
        <f>VLOOKUP(D204,Strategy!G:H,2,)</f>
        <v xml:space="preserve">    ACRS Interactions</v>
      </c>
      <c r="F204"/>
      <c r="G204"/>
      <c r="H204"/>
    </row>
    <row r="205" spans="1:8" ht="25.25" customHeight="1" x14ac:dyDescent="0.3">
      <c r="A205" s="19">
        <v>44518</v>
      </c>
      <c r="B205" s="19">
        <v>44518</v>
      </c>
      <c r="C205" s="20" t="s">
        <v>192</v>
      </c>
      <c r="D205" s="24" t="s">
        <v>168</v>
      </c>
      <c r="E205" s="41" t="str">
        <f>VLOOKUP(D205,Strategy!G:H,2,)</f>
        <v xml:space="preserve">    ACRS Interactions</v>
      </c>
      <c r="F205"/>
      <c r="G205"/>
      <c r="H205"/>
    </row>
    <row r="206" spans="1:8" ht="25.25" customHeight="1" x14ac:dyDescent="0.3">
      <c r="A206" s="19">
        <v>44546</v>
      </c>
      <c r="B206" s="19">
        <v>44546</v>
      </c>
      <c r="C206" s="23" t="s">
        <v>192</v>
      </c>
      <c r="D206" s="24" t="s">
        <v>168</v>
      </c>
      <c r="E206" s="42" t="str">
        <f>VLOOKUP(D206,Strategy!G:H,2,)</f>
        <v xml:space="preserve">    ACRS Interactions</v>
      </c>
      <c r="F206"/>
      <c r="G206"/>
      <c r="H206"/>
    </row>
    <row r="207" spans="1:8" ht="25.25" customHeight="1" x14ac:dyDescent="0.3">
      <c r="A207" s="19">
        <v>44575</v>
      </c>
      <c r="B207" s="19">
        <v>44575</v>
      </c>
      <c r="C207" s="20" t="s">
        <v>192</v>
      </c>
      <c r="D207" s="24" t="s">
        <v>168</v>
      </c>
      <c r="E207" s="42" t="str">
        <f>VLOOKUP(D207,Strategy!G:H,2,)</f>
        <v xml:space="preserve">    ACRS Interactions</v>
      </c>
      <c r="F207"/>
      <c r="G207"/>
      <c r="H207"/>
    </row>
    <row r="208" spans="1:8" ht="25.25" customHeight="1" x14ac:dyDescent="0.3">
      <c r="A208" s="19">
        <v>44606</v>
      </c>
      <c r="B208" s="19">
        <v>44606</v>
      </c>
      <c r="C208" s="20" t="s">
        <v>192</v>
      </c>
      <c r="D208" s="24" t="s">
        <v>168</v>
      </c>
      <c r="E208" s="42" t="str">
        <f>VLOOKUP(D208,Strategy!G:H,2,)</f>
        <v xml:space="preserve">    ACRS Interactions</v>
      </c>
      <c r="F208"/>
      <c r="G208"/>
      <c r="H208"/>
    </row>
    <row r="209" spans="1:8" ht="25.25" customHeight="1" x14ac:dyDescent="0.3">
      <c r="A209" s="19">
        <v>43935</v>
      </c>
      <c r="B209" s="19">
        <v>43935</v>
      </c>
      <c r="C209" s="20" t="s">
        <v>189</v>
      </c>
      <c r="D209" s="24" t="s">
        <v>170</v>
      </c>
      <c r="E209" s="41" t="str">
        <f>VLOOKUP(D209,Strategy!G:H,2,)</f>
        <v>Physical Security for Advanced Reactors</v>
      </c>
      <c r="F209"/>
      <c r="G209"/>
      <c r="H209"/>
    </row>
    <row r="210" spans="1:8" ht="25.25" customHeight="1" x14ac:dyDescent="0.3">
      <c r="A210" s="19">
        <v>44348</v>
      </c>
      <c r="B210" s="19">
        <v>44439</v>
      </c>
      <c r="C210" s="20" t="s">
        <v>193</v>
      </c>
      <c r="D210" s="24" t="s">
        <v>170</v>
      </c>
      <c r="E210" s="41" t="str">
        <f>VLOOKUP(D210,Strategy!G:H,2,)</f>
        <v>Physical Security for Advanced Reactors</v>
      </c>
      <c r="F210"/>
      <c r="G210"/>
      <c r="H210"/>
    </row>
    <row r="211" spans="1:8" ht="25.25" customHeight="1" x14ac:dyDescent="0.3">
      <c r="A211" s="19">
        <v>44440</v>
      </c>
      <c r="B211" s="19">
        <v>44469</v>
      </c>
      <c r="C211" s="20" t="s">
        <v>191</v>
      </c>
      <c r="D211" s="24" t="s">
        <v>170</v>
      </c>
      <c r="E211" s="41" t="str">
        <f>VLOOKUP(D211,Strategy!G:H,2,)</f>
        <v>Physical Security for Advanced Reactors</v>
      </c>
      <c r="F211"/>
      <c r="G211"/>
      <c r="H211"/>
    </row>
    <row r="212" spans="1:8" ht="25.25" customHeight="1" x14ac:dyDescent="0.3">
      <c r="A212" s="19">
        <v>44440</v>
      </c>
      <c r="B212" s="19">
        <v>44469</v>
      </c>
      <c r="C212" s="20" t="s">
        <v>196</v>
      </c>
      <c r="D212" s="24" t="s">
        <v>170</v>
      </c>
      <c r="E212" s="41" t="str">
        <f>VLOOKUP(D212,Strategy!G:H,2,)</f>
        <v>Physical Security for Advanced Reactors</v>
      </c>
      <c r="F212"/>
      <c r="G212"/>
      <c r="H212"/>
    </row>
    <row r="213" spans="1:8" ht="25.25" customHeight="1" x14ac:dyDescent="0.3">
      <c r="A213" s="19">
        <v>44470</v>
      </c>
      <c r="B213" s="19">
        <v>44561</v>
      </c>
      <c r="C213" s="20" t="s">
        <v>195</v>
      </c>
      <c r="D213" s="24" t="s">
        <v>170</v>
      </c>
      <c r="E213" s="41" t="str">
        <f>VLOOKUP(D213,Strategy!G:H,2,)</f>
        <v>Physical Security for Advanced Reactors</v>
      </c>
      <c r="F213"/>
      <c r="G213"/>
      <c r="H213"/>
    </row>
    <row r="214" spans="1:8" ht="25.25" customHeight="1" x14ac:dyDescent="0.3">
      <c r="A214" s="19">
        <v>43831</v>
      </c>
      <c r="B214" s="19">
        <v>43951</v>
      </c>
      <c r="C214" s="20" t="s">
        <v>195</v>
      </c>
      <c r="D214" s="24" t="s">
        <v>172</v>
      </c>
      <c r="E214" s="41" t="str">
        <f>VLOOKUP(D214,Strategy!G:H,2,)</f>
        <v>Emergency Preparedness Requirements for Small Modular Reactors and Other New Technologies.(NEIMA Section 103(a)(2))</v>
      </c>
      <c r="F214"/>
      <c r="G214"/>
      <c r="H214"/>
    </row>
    <row r="215" spans="1:8" ht="25.25" customHeight="1" x14ac:dyDescent="0.3">
      <c r="A215" s="19">
        <v>43952</v>
      </c>
      <c r="B215" s="19">
        <v>43982</v>
      </c>
      <c r="C215" s="20" t="s">
        <v>190</v>
      </c>
      <c r="D215" s="24" t="s">
        <v>172</v>
      </c>
      <c r="E215" s="41" t="str">
        <f>VLOOKUP(D215,Strategy!G:H,2,)</f>
        <v>Emergency Preparedness Requirements for Small Modular Reactors and Other New Technologies.(NEIMA Section 103(a)(2))</v>
      </c>
      <c r="F215"/>
      <c r="G215"/>
      <c r="H215"/>
    </row>
    <row r="216" spans="1:8" ht="25.25" customHeight="1" x14ac:dyDescent="0.3">
      <c r="A216" s="19">
        <v>43996</v>
      </c>
      <c r="B216" s="19">
        <v>43996</v>
      </c>
      <c r="C216" s="20" t="s">
        <v>189</v>
      </c>
      <c r="D216" s="24" t="s">
        <v>172</v>
      </c>
      <c r="E216" s="41" t="str">
        <f>VLOOKUP(D216,Strategy!G:H,2,)</f>
        <v>Emergency Preparedness Requirements for Small Modular Reactors and Other New Technologies.(NEIMA Section 103(a)(2))</v>
      </c>
      <c r="F216"/>
      <c r="G216"/>
      <c r="H216"/>
    </row>
    <row r="217" spans="1:8" ht="25.25" customHeight="1" x14ac:dyDescent="0.3">
      <c r="A217" s="19">
        <v>43983</v>
      </c>
      <c r="B217" s="19">
        <v>44104</v>
      </c>
      <c r="C217" s="20" t="s">
        <v>194</v>
      </c>
      <c r="D217" s="24" t="s">
        <v>172</v>
      </c>
      <c r="E217" s="41" t="str">
        <f>VLOOKUP(D217,Strategy!G:H,2,)</f>
        <v>Emergency Preparedness Requirements for Small Modular Reactors and Other New Technologies.(NEIMA Section 103(a)(2))</v>
      </c>
      <c r="F217"/>
      <c r="G217"/>
      <c r="H217"/>
    </row>
    <row r="218" spans="1:8" ht="25.25" customHeight="1" x14ac:dyDescent="0.3">
      <c r="A218" s="19">
        <v>44409</v>
      </c>
      <c r="B218" s="19">
        <v>44561</v>
      </c>
      <c r="C218" s="20" t="s">
        <v>193</v>
      </c>
      <c r="D218" s="24" t="s">
        <v>172</v>
      </c>
      <c r="E218" s="41" t="str">
        <f>VLOOKUP(D218,Strategy!G:H,2,)</f>
        <v>Emergency Preparedness Requirements for Small Modular Reactors and Other New Technologies.(NEIMA Section 103(a)(2))</v>
      </c>
      <c r="F218"/>
      <c r="G218"/>
      <c r="H218"/>
    </row>
    <row r="219" spans="1:8" ht="25.25" customHeight="1" x14ac:dyDescent="0.3">
      <c r="A219" s="19">
        <v>44453</v>
      </c>
      <c r="B219" s="19">
        <v>44453</v>
      </c>
      <c r="C219" s="20" t="s">
        <v>192</v>
      </c>
      <c r="D219" s="24" t="s">
        <v>172</v>
      </c>
      <c r="E219" s="41" t="str">
        <f>VLOOKUP(D219,Strategy!G:H,2,)</f>
        <v>Emergency Preparedness Requirements for Small Modular Reactors and Other New Technologies.(NEIMA Section 103(a)(2))</v>
      </c>
      <c r="F219"/>
      <c r="G219"/>
      <c r="H219"/>
    </row>
    <row r="220" spans="1:8" ht="25.25" customHeight="1" x14ac:dyDescent="0.3">
      <c r="A220" s="19">
        <v>44514</v>
      </c>
      <c r="B220" s="19">
        <v>44514</v>
      </c>
      <c r="C220" s="20" t="s">
        <v>192</v>
      </c>
      <c r="D220" s="24" t="s">
        <v>172</v>
      </c>
      <c r="E220" s="42" t="str">
        <f>VLOOKUP(D220,Strategy!G:H,2,)</f>
        <v>Emergency Preparedness Requirements for Small Modular Reactors and Other New Technologies.(NEIMA Section 103(a)(2))</v>
      </c>
      <c r="F220"/>
      <c r="G220"/>
      <c r="H220"/>
    </row>
    <row r="221" spans="1:8" ht="25.25" customHeight="1" x14ac:dyDescent="0.3">
      <c r="A221" s="19">
        <v>44531</v>
      </c>
      <c r="B221" s="19">
        <v>44561</v>
      </c>
      <c r="C221" s="20" t="s">
        <v>196</v>
      </c>
      <c r="D221" s="24" t="s">
        <v>172</v>
      </c>
      <c r="E221" s="41" t="str">
        <f>VLOOKUP(D221,Strategy!G:H,2,)</f>
        <v>Emergency Preparedness Requirements for Small Modular Reactors and Other New Technologies.(NEIMA Section 103(a)(2))</v>
      </c>
    </row>
    <row r="222" spans="1:8" ht="25.25" customHeight="1" x14ac:dyDescent="0.3">
      <c r="A222" s="19">
        <v>44562</v>
      </c>
      <c r="B222" s="19">
        <v>44592</v>
      </c>
      <c r="C222" s="20" t="s">
        <v>195</v>
      </c>
      <c r="D222" s="24" t="s">
        <v>172</v>
      </c>
      <c r="E222" s="41" t="str">
        <f>VLOOKUP(D222,Strategy!G:H,2,)</f>
        <v>Emergency Preparedness Requirements for Small Modular Reactors and Other New Technologies.(NEIMA Section 103(a)(2))</v>
      </c>
    </row>
    <row r="223" spans="1:8" ht="25.25" customHeight="1" x14ac:dyDescent="0.3">
      <c r="A223" s="19">
        <v>43922</v>
      </c>
      <c r="B223" s="19">
        <v>43951</v>
      </c>
      <c r="C223" s="20" t="s">
        <v>190</v>
      </c>
      <c r="D223" s="24" t="s">
        <v>174</v>
      </c>
      <c r="E223" s="41" t="str">
        <f>VLOOKUP(D223,Strategy!G:H,2,)</f>
        <v>Develop draft Generic Environmental Impact Statement for Advanced Reactors. Final GEIS</v>
      </c>
    </row>
    <row r="224" spans="1:8" ht="25.25" customHeight="1" x14ac:dyDescent="0.3">
      <c r="A224" s="19">
        <v>43952</v>
      </c>
      <c r="B224" s="19">
        <v>44012</v>
      </c>
      <c r="C224" s="20" t="s">
        <v>194</v>
      </c>
      <c r="D224" s="24" t="s">
        <v>174</v>
      </c>
      <c r="E224" s="41" t="str">
        <f>VLOOKUP(D224,Strategy!G:H,2,)</f>
        <v>Develop draft Generic Environmental Impact Statement for Advanced Reactors. Final GEIS</v>
      </c>
    </row>
    <row r="225" spans="1:5" ht="25.25" customHeight="1" x14ac:dyDescent="0.3">
      <c r="A225" s="19">
        <v>43965</v>
      </c>
      <c r="B225" s="19">
        <v>43965</v>
      </c>
      <c r="C225" s="20" t="s">
        <v>189</v>
      </c>
      <c r="D225" s="24" t="s">
        <v>174</v>
      </c>
      <c r="E225" s="41" t="str">
        <f>VLOOKUP(D225,Strategy!G:H,2,)</f>
        <v>Develop draft Generic Environmental Impact Statement for Advanced Reactors. Final GEIS</v>
      </c>
    </row>
    <row r="226" spans="1:5" ht="25.25" customHeight="1" x14ac:dyDescent="0.3">
      <c r="A226" s="19">
        <v>44300</v>
      </c>
      <c r="B226" s="19">
        <v>44300</v>
      </c>
      <c r="C226" s="20" t="s">
        <v>189</v>
      </c>
      <c r="D226" s="24" t="s">
        <v>174</v>
      </c>
      <c r="E226" s="49" t="str">
        <f>VLOOKUP(D226,Strategy!G:H,2,)</f>
        <v>Develop draft Generic Environmental Impact Statement for Advanced Reactors. Final GEIS</v>
      </c>
    </row>
    <row r="227" spans="1:5" ht="25.25" customHeight="1" x14ac:dyDescent="0.3">
      <c r="A227" s="19">
        <v>44391</v>
      </c>
      <c r="B227" s="19">
        <v>44391</v>
      </c>
      <c r="C227" s="20" t="s">
        <v>189</v>
      </c>
      <c r="D227" s="24" t="s">
        <v>174</v>
      </c>
      <c r="E227" s="49" t="str">
        <f>VLOOKUP(D227,Strategy!G:H,2,)</f>
        <v>Develop draft Generic Environmental Impact Statement for Advanced Reactors. Final GEIS</v>
      </c>
    </row>
    <row r="228" spans="1:5" ht="25.25" customHeight="1" x14ac:dyDescent="0.3">
      <c r="A228" s="19">
        <v>44682</v>
      </c>
      <c r="B228" s="19">
        <v>44712</v>
      </c>
      <c r="C228" s="20" t="s">
        <v>191</v>
      </c>
      <c r="D228" s="24" t="s">
        <v>174</v>
      </c>
      <c r="E228" s="42" t="str">
        <f>VLOOKUP(D228,Strategy!G:H,2,)</f>
        <v>Develop draft Generic Environmental Impact Statement for Advanced Reactors. Final GEIS</v>
      </c>
    </row>
    <row r="229" spans="1:5" ht="25.25" customHeight="1" x14ac:dyDescent="0.3">
      <c r="A229" s="19"/>
      <c r="B229" s="19"/>
      <c r="C229" s="20"/>
      <c r="D229" s="24" t="s">
        <v>177</v>
      </c>
      <c r="E229" s="40" t="str">
        <f>VLOOKUP(D229,Strategy!G:H,2,)</f>
        <v>Provide report to Congress regarding licensing processes for Advanced Reactors (NEIMA Section 103(b))</v>
      </c>
    </row>
    <row r="230" spans="1:5" ht="25.25" customHeight="1" x14ac:dyDescent="0.3">
      <c r="A230" s="19"/>
      <c r="B230" s="19"/>
      <c r="C230" s="20"/>
      <c r="D230" s="24" t="s">
        <v>179</v>
      </c>
      <c r="E230" s="40" t="str">
        <f>VLOOKUP(D230,Strategy!G:H,2,)</f>
        <v>Provide report to Congress regarding the use of risk-informed and performance based techniques for Adv. Rx. Licensing (NEIMA Section 103(c))</v>
      </c>
    </row>
    <row r="231" spans="1:5" ht="25.25" customHeight="1" x14ac:dyDescent="0.3">
      <c r="A231" s="19"/>
      <c r="B231" s="19"/>
      <c r="C231" s="20"/>
      <c r="D231" s="24" t="s">
        <v>181</v>
      </c>
      <c r="E231" s="40" t="str">
        <f>VLOOKUP(D231,Strategy!G:H,2,)</f>
        <v>Provide report to Congress on preparing the licensing process for RTRs within existing Regulatory Framework 
(NEIMA Section 103(d))</v>
      </c>
    </row>
    <row r="232" spans="1:5" ht="25.25" customHeight="1" x14ac:dyDescent="0.3">
      <c r="A232" s="19"/>
      <c r="B232" s="19"/>
      <c r="C232" s="20"/>
      <c r="D232" s="24" t="s">
        <v>183</v>
      </c>
      <c r="E232" s="41" t="str">
        <f>VLOOKUP(D232,Strategy!G:H,2,)</f>
        <v>Provide report to Congress on completing the rulemaking to establish a
"technology-inclusive regulatory framework"
(NEIMA Section 103(e))</v>
      </c>
    </row>
    <row r="233" spans="1:5" ht="25.25" customHeight="1" x14ac:dyDescent="0.3">
      <c r="A233" s="19"/>
      <c r="B233" s="19"/>
      <c r="C233" s="20"/>
      <c r="D233" s="24" t="s">
        <v>183</v>
      </c>
      <c r="E233" s="41" t="str">
        <f>VLOOKUP(D233,Strategy!G:H,2,)</f>
        <v>Provide report to Congress on completing the rulemaking to establish a
"technology-inclusive regulatory framework"
(NEIMA Section 103(e))</v>
      </c>
    </row>
    <row r="234" spans="1:5" ht="25.25" customHeight="1" x14ac:dyDescent="0.3">
      <c r="A234" s="25"/>
      <c r="B234" s="25"/>
      <c r="C234" s="26"/>
      <c r="D234" s="24" t="s">
        <v>183</v>
      </c>
      <c r="E234" s="41" t="str">
        <f>VLOOKUP(D234,Strategy!G:H,2,)</f>
        <v>Provide report to Congress on completing the rulemaking to establish a
"technology-inclusive regulatory framework"
(NEIMA Section 103(e))</v>
      </c>
    </row>
  </sheetData>
  <sheetProtection insertRows="0" deleteRows="0" selectLockedCells="1"/>
  <phoneticPr fontId="3" type="noConversion"/>
  <dataValidations count="2">
    <dataValidation type="date" operator="greaterThan" allowBlank="1" showInputMessage="1" showErrorMessage="1" sqref="A1 A3:A1048576 B1:B1048576" xr:uid="{3DBD9BE2-F4BE-4767-AE0F-EEFB539FF5E9}">
      <formula1>40179</formula1>
    </dataValidation>
    <dataValidation type="date" operator="greaterThan" allowBlank="1" showInputMessage="1" showErrorMessage="1" errorTitle="Date must be entered." error="Please enter a valid date in this cell." sqref="A2" xr:uid="{C42E58E0-72FD-4FF9-9FD2-3EA6F04C2151}">
      <formula1>40179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c91df8-5238-4886-b69e-6ff40cc81dca">
      <UserInfo>
        <DisplayName>Uribe, Juan</DisplayName>
        <AccountId>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142C8E6578D945ACD90180B2A5CCE6" ma:contentTypeVersion="4" ma:contentTypeDescription="Create a new document." ma:contentTypeScope="" ma:versionID="643d1b7bdacccd7253924e441f0de085">
  <xsd:schema xmlns:xsd="http://www.w3.org/2001/XMLSchema" xmlns:xs="http://www.w3.org/2001/XMLSchema" xmlns:p="http://schemas.microsoft.com/office/2006/metadata/properties" xmlns:ns2="3389fc71-25c8-4d25-81a2-8d525499adb8" xmlns:ns3="d3c91df8-5238-4886-b69e-6ff40cc81dca" targetNamespace="http://schemas.microsoft.com/office/2006/metadata/properties" ma:root="true" ma:fieldsID="9c12fd24e2e7120cdab756c921fdf6e0" ns2:_="" ns3:_="">
    <xsd:import namespace="3389fc71-25c8-4d25-81a2-8d525499adb8"/>
    <xsd:import namespace="d3c91df8-5238-4886-b69e-6ff40cc81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9fc71-25c8-4d25-81a2-8d525499a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91df8-5238-4886-b69e-6ff40cc81d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ED0A2-DB47-4532-A1DF-B292D9A36AD1}">
  <ds:schemaRefs>
    <ds:schemaRef ds:uri="http://schemas.microsoft.com/office/2006/metadata/properties"/>
    <ds:schemaRef ds:uri="http://schemas.microsoft.com/office/infopath/2007/PartnerControls"/>
    <ds:schemaRef ds:uri="d3c91df8-5238-4886-b69e-6ff40cc81dca"/>
  </ds:schemaRefs>
</ds:datastoreItem>
</file>

<file path=customXml/itemProps2.xml><?xml version="1.0" encoding="utf-8"?>
<ds:datastoreItem xmlns:ds="http://schemas.openxmlformats.org/officeDocument/2006/customXml" ds:itemID="{17C0D324-8DAB-4684-8329-EF5190F3E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09D425-5FFF-496D-9EC1-59EE69745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9fc71-25c8-4d25-81a2-8d525499adb8"/>
    <ds:schemaRef ds:uri="d3c91df8-5238-4886-b69e-6ff40cc81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Strategy</vt:lpstr>
      <vt:lpstr>Start End 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Joshua</dc:creator>
  <cp:keywords/>
  <dc:description/>
  <cp:lastModifiedBy>Chowdhury, Prosanta</cp:lastModifiedBy>
  <cp:revision/>
  <dcterms:created xsi:type="dcterms:W3CDTF">2021-02-05T13:46:47Z</dcterms:created>
  <dcterms:modified xsi:type="dcterms:W3CDTF">2021-11-04T21:18:43Z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0x010100A2142C8E6578D945ACD90180B2A5CCE6</vt:lpwstr>
  </property>
</Properties>
</file>