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990" windowHeight="11940" activeTab="1"/>
  </bookViews>
  <sheets>
    <sheet name="Chart" sheetId="1" r:id="rId1"/>
    <sheet name="Data" sheetId="2" r:id="rId2"/>
    <sheet name="Data Dictionary" sheetId="3" r:id="rId3"/>
  </sheets>
  <definedNames>
    <definedName name="_xlnm.Print_Titles" localSheetId="0">'Chart'!$1:$3</definedName>
  </definedNames>
  <calcPr fullCalcOnLoad="1"/>
</workbook>
</file>

<file path=xl/sharedStrings.xml><?xml version="1.0" encoding="utf-8"?>
<sst xmlns="http://schemas.openxmlformats.org/spreadsheetml/2006/main" count="321" uniqueCount="112">
  <si>
    <t>ABWR</t>
  </si>
  <si>
    <t>TX</t>
  </si>
  <si>
    <t>Y</t>
  </si>
  <si>
    <t>AP1000</t>
  </si>
  <si>
    <t>AL</t>
  </si>
  <si>
    <t>N</t>
  </si>
  <si>
    <t>EPR</t>
  </si>
  <si>
    <t>MD</t>
  </si>
  <si>
    <t>ESBWR</t>
  </si>
  <si>
    <t>VA</t>
  </si>
  <si>
    <t>SC</t>
  </si>
  <si>
    <t>NC</t>
  </si>
  <si>
    <t>MS</t>
  </si>
  <si>
    <t>GA</t>
  </si>
  <si>
    <t>FL</t>
  </si>
  <si>
    <t>MI</t>
  </si>
  <si>
    <t>USAPWR</t>
  </si>
  <si>
    <t>LA</t>
  </si>
  <si>
    <t>MO</t>
  </si>
  <si>
    <t>NY</t>
  </si>
  <si>
    <t>Blue Castle Project</t>
  </si>
  <si>
    <t>TBD</t>
  </si>
  <si>
    <t>Utah</t>
  </si>
  <si>
    <t>UT</t>
  </si>
  <si>
    <t>Southern</t>
  </si>
  <si>
    <t>Unnamed</t>
  </si>
  <si>
    <t>Date of Application</t>
  </si>
  <si>
    <t>Design</t>
  </si>
  <si>
    <t>Date Accepted</t>
  </si>
  <si>
    <t>Site Under Consideration</t>
  </si>
  <si>
    <t>State</t>
  </si>
  <si>
    <t>Existing Operating Plant</t>
  </si>
  <si>
    <t>Number of Units</t>
  </si>
  <si>
    <t>Status</t>
  </si>
  <si>
    <t>South Texas Project</t>
  </si>
  <si>
    <t>Bellefonte</t>
  </si>
  <si>
    <t>Calvert Cliffs</t>
  </si>
  <si>
    <t>North Anna</t>
  </si>
  <si>
    <t>William Lee Nuclear Station</t>
  </si>
  <si>
    <t>Harris</t>
  </si>
  <si>
    <t>Grand Gulf</t>
  </si>
  <si>
    <t>Vogtle</t>
  </si>
  <si>
    <t>Summer</t>
  </si>
  <si>
    <t>Levy County</t>
  </si>
  <si>
    <t>Fermi</t>
  </si>
  <si>
    <t>Comanche Peak</t>
  </si>
  <si>
    <t>River Bend</t>
  </si>
  <si>
    <t>Callaway</t>
  </si>
  <si>
    <t>Nine Mile Point</t>
  </si>
  <si>
    <t>Turkey Point</t>
  </si>
  <si>
    <t>Accepted/Docketed</t>
  </si>
  <si>
    <t>07/13/07 (Envir.)</t>
  </si>
  <si>
    <t>03/13/08 (Safety)</t>
  </si>
  <si>
    <t>NRG Energy (52-012/013)</t>
  </si>
  <si>
    <t>NuStart Energy (52-014/015)</t>
  </si>
  <si>
    <t>UNISTAR (52-016)</t>
  </si>
  <si>
    <t>Dominion (52-017)</t>
  </si>
  <si>
    <t>Duke (52-018/019)</t>
  </si>
  <si>
    <t>Progress Energy (52-022/023)</t>
  </si>
  <si>
    <t>NuStart Energy (52-024)</t>
  </si>
  <si>
    <t>Southern Nuclear Operating Co. (52-025/026)</t>
  </si>
  <si>
    <t>South Carolina Electric &amp; Gas (52-027/028)</t>
  </si>
  <si>
    <t>Progress Energy (52-029/030)</t>
  </si>
  <si>
    <t>Detroit Edison (52-033)</t>
  </si>
  <si>
    <t>Luminant Power (52-034/035)</t>
  </si>
  <si>
    <t>Entergy (52-036)</t>
  </si>
  <si>
    <t>AmerenUE (52-037)</t>
  </si>
  <si>
    <t>UNISTAR (52-038)</t>
  </si>
  <si>
    <t>Florida Power and Light (763)</t>
  </si>
  <si>
    <t>Calendar Year (CY) 2007 Applications</t>
  </si>
  <si>
    <t>Calendar Year (CY) 2008 Applications</t>
  </si>
  <si>
    <t>Calendar Year (CY) 2009 Applications</t>
  </si>
  <si>
    <t>Calendar Year (CY) 2010 Applications</t>
  </si>
  <si>
    <t>Calendar Year (CY) 2011 Applications</t>
  </si>
  <si>
    <t>No Letters of Intent have been received from applicants expressing their plans to submit new COL applications in CY 2010</t>
  </si>
  <si>
    <t>PA</t>
  </si>
  <si>
    <t>PPL Generation (52-039)</t>
  </si>
  <si>
    <t>Bell Bend</t>
  </si>
  <si>
    <t>Company (Project or Docket Numbers)</t>
  </si>
  <si>
    <t>Expected New Nuclear Power Plant Applications</t>
  </si>
  <si>
    <t>Data Dictionary for the Expected New Nuclear Power Plant Applications</t>
  </si>
  <si>
    <t>Number of Units - Number of units for which the applicant is seeking to build.</t>
  </si>
  <si>
    <t>Company (Project or Docket Numbers) - Name of applicant with project or docket number.</t>
  </si>
  <si>
    <t>Date of Application - Date the NRC received the application.</t>
  </si>
  <si>
    <t>Design - Type of reactor for which the applicant is seeking a license.</t>
  </si>
  <si>
    <t>Date Accepted - Date the NRC accepted the application for review and docketed the application.</t>
  </si>
  <si>
    <t>Site Under Consideration - Name of location for which the applicant is seeking a license</t>
  </si>
  <si>
    <t>State - State in which the site is located.</t>
  </si>
  <si>
    <t>Existing Operating Plant - Whether or not the site currently has an operating unit.</t>
  </si>
  <si>
    <t>Status - The current status of the application.</t>
  </si>
  <si>
    <t>AmerenUE</t>
  </si>
  <si>
    <t>Calendar Year (CY) 2012 Applications</t>
  </si>
  <si>
    <t>Clinch River</t>
  </si>
  <si>
    <t>TN</t>
  </si>
  <si>
    <t>Calendar Year (CY) 2013 Applications</t>
  </si>
  <si>
    <t>Calendar Year (CY) 2014 Applications</t>
  </si>
  <si>
    <t>NGNP Prototype COL</t>
  </si>
  <si>
    <t>Calendar Year (CY) 2015 Applications</t>
  </si>
  <si>
    <t>Calendar Year (CY) 2016 Applications</t>
  </si>
  <si>
    <t>TVA Clinch River Operating License</t>
  </si>
  <si>
    <t>No applicants are currently expected to submit new COL or ESP applications in CY 2015</t>
  </si>
  <si>
    <t>No applicants are currently expected to submit new COL or ESP applications in CY 2011</t>
  </si>
  <si>
    <t>mPower</t>
  </si>
  <si>
    <t>--</t>
  </si>
  <si>
    <t>TVA Clinch River Construction Permit</t>
  </si>
  <si>
    <t>TVA Clinch River Constuction Permit</t>
  </si>
  <si>
    <t>Updated April 13, 2011</t>
  </si>
  <si>
    <t>No applicants are currently expected to submit new COL or ESP applications in CY 2014</t>
  </si>
  <si>
    <t>Same As 2012</t>
  </si>
  <si>
    <t>Suspended</t>
  </si>
  <si>
    <t>FEIS Published</t>
  </si>
  <si>
    <t xml:space="preserve">Review Complete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</si>
</sst>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9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6" borderId="10" xfId="0" applyFont="1" applyFill="1" applyBorder="1" applyAlignment="1">
      <alignment vertical="top" wrapText="1"/>
    </xf>
    <xf numFmtId="0" fontId="41" fillId="6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6" borderId="11" xfId="0" applyFont="1" applyFill="1" applyBorder="1" applyAlignment="1">
      <alignment vertical="top" wrapText="1"/>
    </xf>
    <xf numFmtId="0" fontId="41" fillId="6" borderId="12" xfId="0" applyFont="1" applyFill="1" applyBorder="1" applyAlignment="1">
      <alignment vertical="top" wrapText="1"/>
    </xf>
    <xf numFmtId="164" fontId="41" fillId="6" borderId="10" xfId="0" applyNumberFormat="1" applyFont="1" applyFill="1" applyBorder="1" applyAlignment="1">
      <alignment horizontal="center" vertical="top" wrapText="1"/>
    </xf>
    <xf numFmtId="164" fontId="41" fillId="6" borderId="11" xfId="0" applyNumberFormat="1" applyFont="1" applyFill="1" applyBorder="1" applyAlignment="1">
      <alignment horizontal="center" vertical="top" wrapText="1"/>
    </xf>
    <xf numFmtId="164" fontId="41" fillId="6" borderId="12" xfId="0" applyNumberFormat="1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0" fontId="41" fillId="6" borderId="11" xfId="0" applyFont="1" applyFill="1" applyBorder="1" applyAlignment="1">
      <alignment horizontal="center" vertical="top" wrapText="1"/>
    </xf>
    <xf numFmtId="0" fontId="41" fillId="6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164" fontId="4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 quotePrefix="1">
      <alignment horizontal="left"/>
    </xf>
    <xf numFmtId="0" fontId="41" fillId="0" borderId="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2" fillId="34" borderId="18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 quotePrefix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3" fillId="35" borderId="13" xfId="0" applyFont="1" applyFill="1" applyBorder="1" applyAlignment="1">
      <alignment horizontal="center" vertical="top" wrapText="1"/>
    </xf>
    <xf numFmtId="0" fontId="43" fillId="35" borderId="14" xfId="0" applyFont="1" applyFill="1" applyBorder="1" applyAlignment="1">
      <alignment horizontal="center" vertical="top" wrapText="1"/>
    </xf>
    <xf numFmtId="0" fontId="43" fillId="35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3" fillId="35" borderId="16" xfId="0" applyFont="1" applyFill="1" applyBorder="1" applyAlignment="1">
      <alignment horizontal="center" vertical="top" wrapText="1"/>
    </xf>
    <xf numFmtId="0" fontId="43" fillId="35" borderId="17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 wrapText="1"/>
    </xf>
    <xf numFmtId="0" fontId="41" fillId="6" borderId="19" xfId="0" applyFont="1" applyFill="1" applyBorder="1" applyAlignment="1">
      <alignment vertical="top" wrapText="1"/>
    </xf>
    <xf numFmtId="0" fontId="41" fillId="6" borderId="20" xfId="0" applyFont="1" applyFill="1" applyBorder="1" applyAlignment="1">
      <alignment horizontal="center" vertical="top" wrapText="1"/>
    </xf>
    <xf numFmtId="0" fontId="41" fillId="6" borderId="20" xfId="0" applyFont="1" applyFill="1" applyBorder="1" applyAlignment="1">
      <alignment vertical="top" wrapText="1"/>
    </xf>
    <xf numFmtId="0" fontId="41" fillId="6" borderId="21" xfId="0" applyFont="1" applyFill="1" applyBorder="1" applyAlignment="1">
      <alignment horizontal="center" vertical="top" wrapText="1"/>
    </xf>
    <xf numFmtId="0" fontId="41" fillId="6" borderId="19" xfId="0" applyFont="1" applyFill="1" applyBorder="1" applyAlignment="1">
      <alignment horizontal="center" vertical="top" wrapText="1"/>
    </xf>
    <xf numFmtId="0" fontId="42" fillId="34" borderId="22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center" vertical="top" wrapText="1"/>
    </xf>
    <xf numFmtId="0" fontId="42" fillId="34" borderId="2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130" zoomScaleNormal="130" zoomScalePageLayoutView="0" workbookViewId="0" topLeftCell="A25">
      <selection activeCell="F60" sqref="F60"/>
    </sheetView>
  </sheetViews>
  <sheetFormatPr defaultColWidth="9.140625" defaultRowHeight="15"/>
  <cols>
    <col min="1" max="1" width="33.28125" style="1" bestFit="1" customWidth="1"/>
    <col min="2" max="2" width="13.8515625" style="1" customWidth="1"/>
    <col min="3" max="3" width="7.57421875" style="1" customWidth="1"/>
    <col min="4" max="4" width="8.8515625" style="1" customWidth="1"/>
    <col min="5" max="5" width="20.140625" style="1" customWidth="1"/>
    <col min="6" max="6" width="7.57421875" style="1" customWidth="1"/>
    <col min="7" max="7" width="5.7109375" style="1" customWidth="1"/>
    <col min="8" max="8" width="9.28125" style="1" customWidth="1"/>
    <col min="9" max="9" width="22.140625" style="1" customWidth="1"/>
    <col min="10" max="16384" width="9.140625" style="1" customWidth="1"/>
  </cols>
  <sheetData>
    <row r="1" spans="1:9" ht="12.75" customHeight="1">
      <c r="A1" s="49" t="s">
        <v>79</v>
      </c>
      <c r="B1" s="50"/>
      <c r="C1" s="50"/>
      <c r="D1" s="50"/>
      <c r="E1" s="50"/>
      <c r="F1" s="50"/>
      <c r="G1" s="50"/>
      <c r="H1" s="50"/>
      <c r="I1" s="51"/>
    </row>
    <row r="2" spans="1:9" ht="12.75" customHeight="1">
      <c r="A2" s="43" t="s">
        <v>106</v>
      </c>
      <c r="B2" s="44"/>
      <c r="C2" s="44"/>
      <c r="D2" s="44"/>
      <c r="E2" s="44"/>
      <c r="F2" s="44"/>
      <c r="G2" s="44"/>
      <c r="H2" s="44"/>
      <c r="I2" s="45"/>
    </row>
    <row r="3" spans="1:9" s="2" customFormat="1" ht="31.5">
      <c r="A3" s="16" t="s">
        <v>78</v>
      </c>
      <c r="B3" s="16" t="s">
        <v>26</v>
      </c>
      <c r="C3" s="16" t="s">
        <v>27</v>
      </c>
      <c r="D3" s="16" t="s">
        <v>28</v>
      </c>
      <c r="E3" s="16" t="s">
        <v>29</v>
      </c>
      <c r="F3" s="16" t="s">
        <v>32</v>
      </c>
      <c r="G3" s="16" t="s">
        <v>30</v>
      </c>
      <c r="H3" s="16" t="s">
        <v>31</v>
      </c>
      <c r="I3" s="16" t="s">
        <v>33</v>
      </c>
    </row>
    <row r="4" spans="1:9" s="2" customFormat="1" ht="10.5">
      <c r="A4" s="54" t="s">
        <v>69</v>
      </c>
      <c r="B4" s="55"/>
      <c r="C4" s="55"/>
      <c r="D4" s="55"/>
      <c r="E4" s="55"/>
      <c r="F4" s="55"/>
      <c r="G4" s="55"/>
      <c r="H4" s="55"/>
      <c r="I4" s="56"/>
    </row>
    <row r="5" spans="1:9" ht="12.75" customHeight="1">
      <c r="A5" s="4" t="s">
        <v>53</v>
      </c>
      <c r="B5" s="10">
        <v>39345</v>
      </c>
      <c r="C5" s="5" t="s">
        <v>0</v>
      </c>
      <c r="D5" s="10">
        <v>39415</v>
      </c>
      <c r="E5" s="4" t="s">
        <v>34</v>
      </c>
      <c r="F5" s="4">
        <v>2</v>
      </c>
      <c r="G5" s="5" t="s">
        <v>1</v>
      </c>
      <c r="H5" s="5" t="s">
        <v>2</v>
      </c>
      <c r="I5" s="4" t="s">
        <v>50</v>
      </c>
    </row>
    <row r="6" spans="1:9" ht="12.75" customHeight="1">
      <c r="A6" s="4" t="s">
        <v>54</v>
      </c>
      <c r="B6" s="11">
        <v>39385</v>
      </c>
      <c r="C6" s="5" t="s">
        <v>3</v>
      </c>
      <c r="D6" s="11">
        <v>39465</v>
      </c>
      <c r="E6" s="4" t="s">
        <v>35</v>
      </c>
      <c r="F6" s="8">
        <v>2</v>
      </c>
      <c r="G6" s="5" t="s">
        <v>4</v>
      </c>
      <c r="H6" s="5" t="s">
        <v>5</v>
      </c>
      <c r="I6" s="8" t="s">
        <v>50</v>
      </c>
    </row>
    <row r="7" spans="1:9" ht="12.75" customHeight="1">
      <c r="A7" s="57" t="s">
        <v>55</v>
      </c>
      <c r="B7" s="11" t="s">
        <v>51</v>
      </c>
      <c r="C7" s="58" t="s">
        <v>6</v>
      </c>
      <c r="D7" s="11">
        <v>39472</v>
      </c>
      <c r="E7" s="59" t="s">
        <v>36</v>
      </c>
      <c r="F7" s="8">
        <v>1</v>
      </c>
      <c r="G7" s="60" t="s">
        <v>7</v>
      </c>
      <c r="H7" s="61" t="s">
        <v>2</v>
      </c>
      <c r="I7" s="8" t="s">
        <v>50</v>
      </c>
    </row>
    <row r="8" spans="1:9" ht="12.75" customHeight="1">
      <c r="A8" s="57"/>
      <c r="B8" s="12" t="s">
        <v>52</v>
      </c>
      <c r="C8" s="58"/>
      <c r="D8" s="12">
        <v>39602</v>
      </c>
      <c r="E8" s="59"/>
      <c r="F8" s="9"/>
      <c r="G8" s="60"/>
      <c r="H8" s="61"/>
      <c r="I8" s="9" t="s">
        <v>50</v>
      </c>
    </row>
    <row r="9" spans="1:9" ht="12.75" customHeight="1">
      <c r="A9" s="4" t="s">
        <v>56</v>
      </c>
      <c r="B9" s="12">
        <v>39413</v>
      </c>
      <c r="C9" s="5" t="s">
        <v>8</v>
      </c>
      <c r="D9" s="12">
        <v>39475</v>
      </c>
      <c r="E9" s="4" t="s">
        <v>37</v>
      </c>
      <c r="F9" s="9">
        <v>1</v>
      </c>
      <c r="G9" s="5" t="s">
        <v>9</v>
      </c>
      <c r="H9" s="5" t="s">
        <v>2</v>
      </c>
      <c r="I9" s="9" t="s">
        <v>50</v>
      </c>
    </row>
    <row r="10" spans="1:9" ht="12.75" customHeight="1">
      <c r="A10" s="8" t="s">
        <v>57</v>
      </c>
      <c r="B10" s="11">
        <v>39429</v>
      </c>
      <c r="C10" s="14" t="s">
        <v>3</v>
      </c>
      <c r="D10" s="11">
        <v>39503</v>
      </c>
      <c r="E10" s="8" t="s">
        <v>38</v>
      </c>
      <c r="F10" s="8">
        <v>2</v>
      </c>
      <c r="G10" s="14" t="s">
        <v>10</v>
      </c>
      <c r="H10" s="14" t="s">
        <v>5</v>
      </c>
      <c r="I10" s="8" t="s">
        <v>50</v>
      </c>
    </row>
    <row r="11" spans="1:9" ht="12.75" customHeight="1">
      <c r="A11" s="33" t="str">
        <f>"2007 Total Number of Applications = "&amp;COUNT(F5:F10)</f>
        <v>2007 Total Number of Applications = 5</v>
      </c>
      <c r="B11" s="34"/>
      <c r="C11" s="34"/>
      <c r="D11" s="34"/>
      <c r="E11" s="34"/>
      <c r="F11" s="34"/>
      <c r="G11" s="34"/>
      <c r="H11" s="34"/>
      <c r="I11" s="35"/>
    </row>
    <row r="12" spans="1:9" s="3" customFormat="1" ht="12.75" customHeight="1">
      <c r="A12" s="36" t="str">
        <f>"Total Number of Units = "&amp;SUM(F5:F10)</f>
        <v>Total Number of Units = 8</v>
      </c>
      <c r="B12" s="37"/>
      <c r="C12" s="37"/>
      <c r="D12" s="37"/>
      <c r="E12" s="37"/>
      <c r="F12" s="37"/>
      <c r="G12" s="37"/>
      <c r="H12" s="37"/>
      <c r="I12" s="38"/>
    </row>
    <row r="13" spans="1:9" ht="12.75" customHeight="1">
      <c r="A13" s="30" t="s">
        <v>70</v>
      </c>
      <c r="B13" s="31"/>
      <c r="C13" s="31"/>
      <c r="D13" s="31"/>
      <c r="E13" s="31"/>
      <c r="F13" s="31"/>
      <c r="G13" s="31"/>
      <c r="H13" s="31"/>
      <c r="I13" s="32"/>
    </row>
    <row r="14" spans="1:9" ht="12.75" customHeight="1">
      <c r="A14" s="4" t="s">
        <v>58</v>
      </c>
      <c r="B14" s="10">
        <v>39497</v>
      </c>
      <c r="C14" s="5" t="s">
        <v>3</v>
      </c>
      <c r="D14" s="10">
        <v>39555</v>
      </c>
      <c r="E14" s="4" t="s">
        <v>39</v>
      </c>
      <c r="F14" s="4">
        <v>2</v>
      </c>
      <c r="G14" s="5" t="s">
        <v>11</v>
      </c>
      <c r="H14" s="5" t="s">
        <v>2</v>
      </c>
      <c r="I14" s="4" t="s">
        <v>50</v>
      </c>
    </row>
    <row r="15" spans="1:9" ht="12.75" customHeight="1">
      <c r="A15" s="4" t="s">
        <v>59</v>
      </c>
      <c r="B15" s="10">
        <v>39505</v>
      </c>
      <c r="C15" s="5" t="s">
        <v>8</v>
      </c>
      <c r="D15" s="10">
        <v>39555</v>
      </c>
      <c r="E15" s="4" t="s">
        <v>40</v>
      </c>
      <c r="F15" s="4">
        <v>1</v>
      </c>
      <c r="G15" s="5" t="s">
        <v>12</v>
      </c>
      <c r="H15" s="5" t="s">
        <v>2</v>
      </c>
      <c r="I15" s="4" t="s">
        <v>50</v>
      </c>
    </row>
    <row r="16" spans="1:9" ht="12.75" customHeight="1">
      <c r="A16" s="4" t="s">
        <v>60</v>
      </c>
      <c r="B16" s="10">
        <v>39538</v>
      </c>
      <c r="C16" s="5" t="s">
        <v>3</v>
      </c>
      <c r="D16" s="10">
        <v>39598</v>
      </c>
      <c r="E16" s="4" t="s">
        <v>41</v>
      </c>
      <c r="F16" s="4">
        <v>2</v>
      </c>
      <c r="G16" s="5" t="s">
        <v>13</v>
      </c>
      <c r="H16" s="5" t="s">
        <v>2</v>
      </c>
      <c r="I16" s="4" t="s">
        <v>50</v>
      </c>
    </row>
    <row r="17" spans="1:9" ht="12.75" customHeight="1">
      <c r="A17" s="4" t="s">
        <v>61</v>
      </c>
      <c r="B17" s="10">
        <v>39538</v>
      </c>
      <c r="C17" s="5" t="s">
        <v>3</v>
      </c>
      <c r="D17" s="10">
        <v>39660</v>
      </c>
      <c r="E17" s="4" t="s">
        <v>42</v>
      </c>
      <c r="F17" s="4">
        <v>2</v>
      </c>
      <c r="G17" s="5" t="s">
        <v>10</v>
      </c>
      <c r="H17" s="5" t="s">
        <v>2</v>
      </c>
      <c r="I17" s="4" t="s">
        <v>50</v>
      </c>
    </row>
    <row r="18" spans="1:9" ht="12.75" customHeight="1">
      <c r="A18" s="4" t="s">
        <v>62</v>
      </c>
      <c r="B18" s="10">
        <v>39659</v>
      </c>
      <c r="C18" s="5" t="s">
        <v>3</v>
      </c>
      <c r="D18" s="10">
        <v>39727</v>
      </c>
      <c r="E18" s="4" t="s">
        <v>43</v>
      </c>
      <c r="F18" s="4">
        <v>2</v>
      </c>
      <c r="G18" s="5" t="s">
        <v>14</v>
      </c>
      <c r="H18" s="5" t="s">
        <v>5</v>
      </c>
      <c r="I18" s="4" t="s">
        <v>50</v>
      </c>
    </row>
    <row r="19" spans="1:9" ht="12.75" customHeight="1">
      <c r="A19" s="4" t="s">
        <v>63</v>
      </c>
      <c r="B19" s="10">
        <v>39709</v>
      </c>
      <c r="C19" s="5" t="s">
        <v>8</v>
      </c>
      <c r="D19" s="10">
        <v>39777</v>
      </c>
      <c r="E19" s="4" t="s">
        <v>44</v>
      </c>
      <c r="F19" s="4">
        <v>1</v>
      </c>
      <c r="G19" s="5" t="s">
        <v>15</v>
      </c>
      <c r="H19" s="5" t="s">
        <v>2</v>
      </c>
      <c r="I19" s="4" t="s">
        <v>50</v>
      </c>
    </row>
    <row r="20" spans="1:9" ht="12.75" customHeight="1">
      <c r="A20" s="4" t="s">
        <v>64</v>
      </c>
      <c r="B20" s="10">
        <v>39710</v>
      </c>
      <c r="C20" s="5" t="s">
        <v>16</v>
      </c>
      <c r="D20" s="10">
        <v>39784</v>
      </c>
      <c r="E20" s="4" t="s">
        <v>45</v>
      </c>
      <c r="F20" s="4">
        <v>2</v>
      </c>
      <c r="G20" s="5" t="s">
        <v>1</v>
      </c>
      <c r="H20" s="5" t="s">
        <v>2</v>
      </c>
      <c r="I20" s="4" t="s">
        <v>50</v>
      </c>
    </row>
    <row r="21" spans="1:9" ht="12.75" customHeight="1">
      <c r="A21" s="4" t="s">
        <v>65</v>
      </c>
      <c r="B21" s="10">
        <v>39716</v>
      </c>
      <c r="C21" s="5" t="s">
        <v>8</v>
      </c>
      <c r="D21" s="10">
        <v>39786</v>
      </c>
      <c r="E21" s="4" t="s">
        <v>46</v>
      </c>
      <c r="F21" s="4">
        <v>1</v>
      </c>
      <c r="G21" s="5" t="s">
        <v>17</v>
      </c>
      <c r="H21" s="5" t="s">
        <v>2</v>
      </c>
      <c r="I21" s="4" t="s">
        <v>50</v>
      </c>
    </row>
    <row r="22" spans="1:9" ht="12.75" customHeight="1">
      <c r="A22" s="4" t="s">
        <v>66</v>
      </c>
      <c r="B22" s="10">
        <v>39653</v>
      </c>
      <c r="C22" s="5" t="s">
        <v>6</v>
      </c>
      <c r="D22" s="10">
        <v>39794</v>
      </c>
      <c r="E22" s="4" t="s">
        <v>47</v>
      </c>
      <c r="F22" s="4">
        <v>1</v>
      </c>
      <c r="G22" s="5" t="s">
        <v>18</v>
      </c>
      <c r="H22" s="5" t="s">
        <v>2</v>
      </c>
      <c r="I22" s="4" t="s">
        <v>50</v>
      </c>
    </row>
    <row r="23" spans="1:9" ht="12.75" customHeight="1">
      <c r="A23" s="8" t="s">
        <v>67</v>
      </c>
      <c r="B23" s="11">
        <v>39720</v>
      </c>
      <c r="C23" s="14" t="s">
        <v>6</v>
      </c>
      <c r="D23" s="11">
        <v>39793</v>
      </c>
      <c r="E23" s="8" t="s">
        <v>48</v>
      </c>
      <c r="F23" s="8">
        <v>1</v>
      </c>
      <c r="G23" s="14" t="s">
        <v>19</v>
      </c>
      <c r="H23" s="14" t="s">
        <v>2</v>
      </c>
      <c r="I23" s="8" t="s">
        <v>50</v>
      </c>
    </row>
    <row r="24" spans="1:9" ht="12.75" customHeight="1">
      <c r="A24" s="4" t="s">
        <v>76</v>
      </c>
      <c r="B24" s="10">
        <v>39731</v>
      </c>
      <c r="C24" s="5" t="s">
        <v>6</v>
      </c>
      <c r="D24" s="10">
        <v>39801</v>
      </c>
      <c r="E24" s="4" t="s">
        <v>77</v>
      </c>
      <c r="F24" s="15">
        <v>1</v>
      </c>
      <c r="G24" s="5" t="s">
        <v>75</v>
      </c>
      <c r="H24" s="5" t="s">
        <v>2</v>
      </c>
      <c r="I24" s="4" t="s">
        <v>50</v>
      </c>
    </row>
    <row r="25" spans="1:9" ht="12.75" customHeight="1">
      <c r="A25" s="62" t="str">
        <f>"2008 Total Number of Applications = "&amp;COUNT(F14:F24)</f>
        <v>2008 Total Number of Applications = 11</v>
      </c>
      <c r="B25" s="63"/>
      <c r="C25" s="63"/>
      <c r="D25" s="63"/>
      <c r="E25" s="63"/>
      <c r="F25" s="63"/>
      <c r="G25" s="63"/>
      <c r="H25" s="63"/>
      <c r="I25" s="64"/>
    </row>
    <row r="26" spans="1:9" ht="12.75" customHeight="1">
      <c r="A26" s="36" t="str">
        <f>"Total Number of Units = "&amp;SUM(F14:F24)</f>
        <v>Total Number of Units = 16</v>
      </c>
      <c r="B26" s="37"/>
      <c r="C26" s="37"/>
      <c r="D26" s="37"/>
      <c r="E26" s="37"/>
      <c r="F26" s="37"/>
      <c r="G26" s="37"/>
      <c r="H26" s="37"/>
      <c r="I26" s="38"/>
    </row>
    <row r="27" spans="1:9" ht="12.75" customHeight="1">
      <c r="A27" s="30" t="s">
        <v>71</v>
      </c>
      <c r="B27" s="31"/>
      <c r="C27" s="31"/>
      <c r="D27" s="31"/>
      <c r="E27" s="31"/>
      <c r="F27" s="31"/>
      <c r="G27" s="31"/>
      <c r="H27" s="31"/>
      <c r="I27" s="32"/>
    </row>
    <row r="28" spans="1:9" ht="12.75" customHeight="1">
      <c r="A28" s="8" t="s">
        <v>68</v>
      </c>
      <c r="B28" s="11">
        <v>39994</v>
      </c>
      <c r="C28" s="14" t="s">
        <v>3</v>
      </c>
      <c r="D28" s="11">
        <v>40060</v>
      </c>
      <c r="E28" s="8" t="s">
        <v>49</v>
      </c>
      <c r="F28" s="8">
        <v>2</v>
      </c>
      <c r="G28" s="14" t="s">
        <v>14</v>
      </c>
      <c r="H28" s="14" t="s">
        <v>2</v>
      </c>
      <c r="I28" s="8" t="s">
        <v>50</v>
      </c>
    </row>
    <row r="29" spans="1:9" ht="12.75" customHeight="1">
      <c r="A29" s="33" t="str">
        <f>"2009 Total Number of Applications = "&amp;COUNT(F28)</f>
        <v>2009 Total Number of Applications = 1</v>
      </c>
      <c r="B29" s="34"/>
      <c r="C29" s="34"/>
      <c r="D29" s="34"/>
      <c r="E29" s="34"/>
      <c r="F29" s="34"/>
      <c r="G29" s="34"/>
      <c r="H29" s="34"/>
      <c r="I29" s="35"/>
    </row>
    <row r="30" spans="1:9" ht="12.75" customHeight="1">
      <c r="A30" s="36" t="str">
        <f>"Total Number of Units = "&amp;SUM(F28)</f>
        <v>Total Number of Units = 2</v>
      </c>
      <c r="B30" s="37"/>
      <c r="C30" s="37"/>
      <c r="D30" s="37"/>
      <c r="E30" s="37"/>
      <c r="F30" s="37"/>
      <c r="G30" s="37"/>
      <c r="H30" s="37"/>
      <c r="I30" s="38"/>
    </row>
    <row r="31" spans="1:9" ht="12.75" customHeight="1">
      <c r="A31" s="30" t="s">
        <v>72</v>
      </c>
      <c r="B31" s="31"/>
      <c r="C31" s="31"/>
      <c r="D31" s="31"/>
      <c r="E31" s="31"/>
      <c r="F31" s="31"/>
      <c r="G31" s="31"/>
      <c r="H31" s="31"/>
      <c r="I31" s="32"/>
    </row>
    <row r="32" spans="1:9" ht="12.75" customHeight="1">
      <c r="A32" s="42" t="s">
        <v>74</v>
      </c>
      <c r="B32" s="52"/>
      <c r="C32" s="52"/>
      <c r="D32" s="52"/>
      <c r="E32" s="52"/>
      <c r="F32" s="52"/>
      <c r="G32" s="52"/>
      <c r="H32" s="52"/>
      <c r="I32" s="53"/>
    </row>
    <row r="33" spans="1:9" ht="12.75" customHeight="1">
      <c r="A33" s="33" t="str">
        <f>"2010 Total Number of Applications = "&amp;COUNT(F32)</f>
        <v>2010 Total Number of Applications = 0</v>
      </c>
      <c r="B33" s="34"/>
      <c r="C33" s="34"/>
      <c r="D33" s="34"/>
      <c r="E33" s="34"/>
      <c r="F33" s="34"/>
      <c r="G33" s="34"/>
      <c r="H33" s="34"/>
      <c r="I33" s="35"/>
    </row>
    <row r="34" spans="1:9" ht="12.75" customHeight="1">
      <c r="A34" s="36" t="str">
        <f>"Total Number of Units = "&amp;SUM(F32)</f>
        <v>Total Number of Units = 0</v>
      </c>
      <c r="B34" s="37"/>
      <c r="C34" s="37"/>
      <c r="D34" s="37"/>
      <c r="E34" s="37"/>
      <c r="F34" s="37"/>
      <c r="G34" s="37"/>
      <c r="H34" s="37"/>
      <c r="I34" s="38"/>
    </row>
    <row r="35" spans="1:9" ht="12.75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32"/>
    </row>
    <row r="36" spans="1:9" ht="12.75" customHeight="1">
      <c r="A36" s="42" t="s">
        <v>101</v>
      </c>
      <c r="B36" s="40"/>
      <c r="C36" s="40"/>
      <c r="D36" s="40"/>
      <c r="E36" s="40"/>
      <c r="F36" s="40"/>
      <c r="G36" s="40"/>
      <c r="H36" s="40"/>
      <c r="I36" s="41"/>
    </row>
    <row r="37" spans="1:9" ht="12.75" customHeight="1">
      <c r="A37" s="33" t="str">
        <f>"2011 Total Number of Applications = "&amp;COUNT(F36:F36)</f>
        <v>2011 Total Number of Applications = 0</v>
      </c>
      <c r="B37" s="34"/>
      <c r="C37" s="34"/>
      <c r="D37" s="34"/>
      <c r="E37" s="34"/>
      <c r="F37" s="34"/>
      <c r="G37" s="34"/>
      <c r="H37" s="34"/>
      <c r="I37" s="35"/>
    </row>
    <row r="38" spans="1:9" ht="12.75" customHeight="1">
      <c r="A38" s="36" t="str">
        <f>"Total Number of Units = "&amp;SUM(F36:F36)</f>
        <v>Total Number of Units = 0</v>
      </c>
      <c r="B38" s="37"/>
      <c r="C38" s="37"/>
      <c r="D38" s="37"/>
      <c r="E38" s="37"/>
      <c r="F38" s="37"/>
      <c r="G38" s="37"/>
      <c r="H38" s="37"/>
      <c r="I38" s="38"/>
    </row>
    <row r="39" spans="1:9" ht="12.75" customHeight="1">
      <c r="A39" s="30" t="s">
        <v>91</v>
      </c>
      <c r="B39" s="31"/>
      <c r="C39" s="31"/>
      <c r="D39" s="31"/>
      <c r="E39" s="31"/>
      <c r="F39" s="31"/>
      <c r="G39" s="31"/>
      <c r="H39" s="31"/>
      <c r="I39" s="32"/>
    </row>
    <row r="40" spans="1:9" ht="12.75" customHeight="1">
      <c r="A40" s="6" t="s">
        <v>104</v>
      </c>
      <c r="B40" s="6"/>
      <c r="C40" s="7" t="s">
        <v>102</v>
      </c>
      <c r="D40" s="13"/>
      <c r="E40" s="25" t="s">
        <v>92</v>
      </c>
      <c r="F40" s="26">
        <v>6</v>
      </c>
      <c r="G40" s="7" t="s">
        <v>93</v>
      </c>
      <c r="H40" s="7" t="s">
        <v>5</v>
      </c>
      <c r="I40" s="6"/>
    </row>
    <row r="41" spans="1:9" ht="12.75" customHeight="1">
      <c r="A41" s="6" t="s">
        <v>20</v>
      </c>
      <c r="B41" s="13"/>
      <c r="C41" s="7" t="s">
        <v>21</v>
      </c>
      <c r="D41" s="13"/>
      <c r="E41" s="6" t="s">
        <v>22</v>
      </c>
      <c r="F41" s="6">
        <v>1</v>
      </c>
      <c r="G41" s="7" t="s">
        <v>23</v>
      </c>
      <c r="H41" s="7" t="s">
        <v>5</v>
      </c>
      <c r="I41" s="6"/>
    </row>
    <row r="42" spans="1:9" ht="12.75" customHeight="1">
      <c r="A42" s="6" t="s">
        <v>90</v>
      </c>
      <c r="B42" s="13"/>
      <c r="C42" s="7" t="s">
        <v>21</v>
      </c>
      <c r="D42" s="13"/>
      <c r="E42" s="6" t="s">
        <v>47</v>
      </c>
      <c r="F42" s="6">
        <v>1</v>
      </c>
      <c r="G42" s="7" t="s">
        <v>18</v>
      </c>
      <c r="H42" s="7" t="s">
        <v>2</v>
      </c>
      <c r="I42" s="6"/>
    </row>
    <row r="43" spans="1:9" ht="12.75" customHeight="1">
      <c r="A43" s="33" t="str">
        <f>"2012 Total Number of Applications = "&amp;COUNT(F40:F42)</f>
        <v>2012 Total Number of Applications = 3</v>
      </c>
      <c r="B43" s="34"/>
      <c r="C43" s="34"/>
      <c r="D43" s="34"/>
      <c r="E43" s="34"/>
      <c r="F43" s="34"/>
      <c r="G43" s="34"/>
      <c r="H43" s="34"/>
      <c r="I43" s="35"/>
    </row>
    <row r="44" spans="1:9" ht="12.75" customHeight="1">
      <c r="A44" s="36" t="str">
        <f>"Total Number of Units = "&amp;SUM(F40:F42)</f>
        <v>Total Number of Units = 8</v>
      </c>
      <c r="B44" s="37"/>
      <c r="C44" s="37"/>
      <c r="D44" s="37"/>
      <c r="E44" s="37"/>
      <c r="F44" s="37"/>
      <c r="G44" s="37"/>
      <c r="H44" s="37"/>
      <c r="I44" s="38"/>
    </row>
    <row r="45" spans="1:9" ht="12.75" customHeight="1">
      <c r="A45" s="30" t="s">
        <v>94</v>
      </c>
      <c r="B45" s="31"/>
      <c r="C45" s="31"/>
      <c r="D45" s="31"/>
      <c r="E45" s="31"/>
      <c r="F45" s="31"/>
      <c r="G45" s="31"/>
      <c r="H45" s="31"/>
      <c r="I45" s="32"/>
    </row>
    <row r="46" spans="1:9" ht="12.75" customHeight="1">
      <c r="A46" s="6" t="s">
        <v>25</v>
      </c>
      <c r="B46" s="13"/>
      <c r="C46" s="7" t="s">
        <v>21</v>
      </c>
      <c r="D46" s="13"/>
      <c r="E46" s="6" t="s">
        <v>21</v>
      </c>
      <c r="F46" s="6">
        <v>1</v>
      </c>
      <c r="G46" s="7"/>
      <c r="H46" s="7" t="s">
        <v>21</v>
      </c>
      <c r="I46" s="6"/>
    </row>
    <row r="47" spans="1:9" ht="12.75" customHeight="1">
      <c r="A47" s="6" t="s">
        <v>24</v>
      </c>
      <c r="B47" s="13"/>
      <c r="C47" s="7" t="s">
        <v>21</v>
      </c>
      <c r="D47" s="13"/>
      <c r="E47" s="6" t="s">
        <v>21</v>
      </c>
      <c r="F47" s="6">
        <v>1</v>
      </c>
      <c r="G47" s="7"/>
      <c r="H47" s="7" t="s">
        <v>21</v>
      </c>
      <c r="I47" s="6"/>
    </row>
    <row r="48" spans="1:9" ht="12.75" customHeight="1">
      <c r="A48" s="6" t="s">
        <v>96</v>
      </c>
      <c r="B48" s="6"/>
      <c r="C48" s="7" t="s">
        <v>21</v>
      </c>
      <c r="D48" s="13"/>
      <c r="E48" s="6" t="s">
        <v>21</v>
      </c>
      <c r="F48" s="6">
        <v>1</v>
      </c>
      <c r="G48" s="7"/>
      <c r="H48" s="7" t="s">
        <v>21</v>
      </c>
      <c r="I48" s="6"/>
    </row>
    <row r="49" spans="1:9" ht="12.75" customHeight="1">
      <c r="A49" s="33" t="str">
        <f>"2013 Total Number of Applications = "&amp;COUNT(F46:F47)</f>
        <v>2013 Total Number of Applications = 2</v>
      </c>
      <c r="B49" s="34"/>
      <c r="C49" s="34"/>
      <c r="D49" s="34"/>
      <c r="E49" s="34"/>
      <c r="F49" s="34"/>
      <c r="G49" s="34"/>
      <c r="H49" s="34"/>
      <c r="I49" s="35"/>
    </row>
    <row r="50" spans="1:9" ht="12.75" customHeight="1">
      <c r="A50" s="36" t="str">
        <f>"Total Number of Units = "&amp;SUM(F46:F47)</f>
        <v>Total Number of Units = 2</v>
      </c>
      <c r="B50" s="37"/>
      <c r="C50" s="37"/>
      <c r="D50" s="37"/>
      <c r="E50" s="37"/>
      <c r="F50" s="37"/>
      <c r="G50" s="37"/>
      <c r="H50" s="37"/>
      <c r="I50" s="38"/>
    </row>
    <row r="51" spans="1:9" ht="12.75" customHeight="1">
      <c r="A51" s="30" t="s">
        <v>95</v>
      </c>
      <c r="B51" s="31"/>
      <c r="C51" s="31"/>
      <c r="D51" s="31"/>
      <c r="E51" s="31"/>
      <c r="F51" s="31"/>
      <c r="G51" s="31"/>
      <c r="H51" s="31"/>
      <c r="I51" s="32"/>
    </row>
    <row r="52" spans="1:9" ht="12.75" customHeight="1">
      <c r="A52" s="39" t="s">
        <v>107</v>
      </c>
      <c r="B52" s="40"/>
      <c r="C52" s="40"/>
      <c r="D52" s="40"/>
      <c r="E52" s="40"/>
      <c r="F52" s="40"/>
      <c r="G52" s="40"/>
      <c r="H52" s="40"/>
      <c r="I52" s="41"/>
    </row>
    <row r="53" spans="1:9" ht="12.75" customHeight="1">
      <c r="A53" s="33" t="str">
        <f>"2014 Total Number of Applications = "&amp;COUNT(F48:F48)</f>
        <v>2014 Total Number of Applications = 1</v>
      </c>
      <c r="B53" s="34"/>
      <c r="C53" s="34"/>
      <c r="D53" s="34"/>
      <c r="E53" s="34"/>
      <c r="F53" s="34"/>
      <c r="G53" s="34"/>
      <c r="H53" s="34"/>
      <c r="I53" s="35"/>
    </row>
    <row r="54" spans="1:9" ht="12.75" customHeight="1">
      <c r="A54" s="36" t="str">
        <f>"Total Number of Units = "&amp;SUM(F48:F48)</f>
        <v>Total Number of Units = 1</v>
      </c>
      <c r="B54" s="37"/>
      <c r="C54" s="37"/>
      <c r="D54" s="37"/>
      <c r="E54" s="37"/>
      <c r="F54" s="37"/>
      <c r="G54" s="37"/>
      <c r="H54" s="37"/>
      <c r="I54" s="38"/>
    </row>
    <row r="55" spans="1:9" ht="12.75" customHeight="1">
      <c r="A55" s="30" t="s">
        <v>97</v>
      </c>
      <c r="B55" s="31"/>
      <c r="C55" s="31"/>
      <c r="D55" s="31"/>
      <c r="E55" s="31"/>
      <c r="F55" s="31"/>
      <c r="G55" s="31"/>
      <c r="H55" s="31"/>
      <c r="I55" s="32"/>
    </row>
    <row r="56" spans="1:9" ht="12.75" customHeight="1">
      <c r="A56" s="39" t="s">
        <v>100</v>
      </c>
      <c r="B56" s="40"/>
      <c r="C56" s="40"/>
      <c r="D56" s="40"/>
      <c r="E56" s="40"/>
      <c r="F56" s="40"/>
      <c r="G56" s="40"/>
      <c r="H56" s="40"/>
      <c r="I56" s="41"/>
    </row>
    <row r="57" spans="1:9" ht="12.75" customHeight="1">
      <c r="A57" s="33" t="str">
        <f>"2015 Total Number of Applications = "&amp;COUNT(F56:F56)</f>
        <v>2015 Total Number of Applications = 0</v>
      </c>
      <c r="B57" s="34"/>
      <c r="C57" s="34"/>
      <c r="D57" s="34"/>
      <c r="E57" s="34"/>
      <c r="F57" s="34"/>
      <c r="G57" s="34"/>
      <c r="H57" s="34"/>
      <c r="I57" s="35"/>
    </row>
    <row r="58" spans="1:9" ht="12.75" customHeight="1">
      <c r="A58" s="36" t="str">
        <f>"Total Number of Units = "&amp;SUM(F56:F56)</f>
        <v>Total Number of Units = 0</v>
      </c>
      <c r="B58" s="37"/>
      <c r="C58" s="37"/>
      <c r="D58" s="37"/>
      <c r="E58" s="37"/>
      <c r="F58" s="37"/>
      <c r="G58" s="37"/>
      <c r="H58" s="37"/>
      <c r="I58" s="38"/>
    </row>
    <row r="59" spans="1:9" ht="12.75" customHeight="1">
      <c r="A59" s="30" t="s">
        <v>98</v>
      </c>
      <c r="B59" s="31"/>
      <c r="C59" s="31"/>
      <c r="D59" s="31"/>
      <c r="E59" s="31"/>
      <c r="F59" s="31"/>
      <c r="G59" s="31"/>
      <c r="H59" s="31"/>
      <c r="I59" s="32"/>
    </row>
    <row r="60" spans="1:9" ht="23.25" customHeight="1">
      <c r="A60" s="6" t="s">
        <v>99</v>
      </c>
      <c r="B60" s="6"/>
      <c r="C60" s="7" t="s">
        <v>102</v>
      </c>
      <c r="D60" s="13"/>
      <c r="E60" s="25" t="s">
        <v>92</v>
      </c>
      <c r="F60" s="26" t="s">
        <v>108</v>
      </c>
      <c r="G60" s="7" t="s">
        <v>93</v>
      </c>
      <c r="H60" s="7" t="s">
        <v>5</v>
      </c>
      <c r="I60" s="6"/>
    </row>
    <row r="61" spans="1:9" ht="12.75" customHeight="1">
      <c r="A61" s="33" t="str">
        <f>"2016 Total Number of Applications = "&amp;COUNT(F60:F60)</f>
        <v>2016 Total Number of Applications = 0</v>
      </c>
      <c r="B61" s="34"/>
      <c r="C61" s="34"/>
      <c r="D61" s="34"/>
      <c r="E61" s="34"/>
      <c r="F61" s="34"/>
      <c r="G61" s="34"/>
      <c r="H61" s="34"/>
      <c r="I61" s="35"/>
    </row>
    <row r="62" spans="1:9" ht="12.75" customHeight="1">
      <c r="A62" s="36" t="str">
        <f>"Total Number of Units = "&amp;SUM(F60:F60)</f>
        <v>Total Number of Units = 0</v>
      </c>
      <c r="B62" s="37"/>
      <c r="C62" s="37"/>
      <c r="D62" s="37"/>
      <c r="E62" s="37"/>
      <c r="F62" s="37"/>
      <c r="G62" s="37"/>
      <c r="H62" s="37"/>
      <c r="I62" s="38"/>
    </row>
    <row r="63" spans="1:9" ht="12.75" customHeight="1">
      <c r="A63" s="46" t="str">
        <f>"2007 - 2016 Total Number of Applications = "&amp;COUNT(F5:F10,F14:F24,F28,F36:F36,F40:F42,F46:F47,F48:F48,F56:F56,F60:F60)</f>
        <v>2007 - 2016 Total Number of Applications = 23</v>
      </c>
      <c r="B63" s="47"/>
      <c r="C63" s="47"/>
      <c r="D63" s="47"/>
      <c r="E63" s="47"/>
      <c r="F63" s="47"/>
      <c r="G63" s="47"/>
      <c r="H63" s="47"/>
      <c r="I63" s="48"/>
    </row>
    <row r="64" spans="1:9" ht="12.75" customHeight="1">
      <c r="A64" s="30" t="str">
        <f>"Total Number of Units = "&amp;SUM(F5:F10,F14:F24,F28,F36:F36,F40:F42,F46:F47,F48:F48,F56:F56,F60:F60)</f>
        <v>Total Number of Units = 37</v>
      </c>
      <c r="B64" s="31"/>
      <c r="C64" s="31"/>
      <c r="D64" s="31"/>
      <c r="E64" s="31"/>
      <c r="F64" s="31"/>
      <c r="G64" s="31"/>
      <c r="H64" s="31"/>
      <c r="I64" s="32"/>
    </row>
  </sheetData>
  <sheetProtection/>
  <mergeCells count="43">
    <mergeCell ref="C7:C8"/>
    <mergeCell ref="E7:E8"/>
    <mergeCell ref="G7:G8"/>
    <mergeCell ref="H7:H8"/>
    <mergeCell ref="A25:I25"/>
    <mergeCell ref="A12:I12"/>
    <mergeCell ref="A13:I13"/>
    <mergeCell ref="A63:I63"/>
    <mergeCell ref="A64:I64"/>
    <mergeCell ref="A1:I1"/>
    <mergeCell ref="A35:I35"/>
    <mergeCell ref="A31:I31"/>
    <mergeCell ref="A32:I32"/>
    <mergeCell ref="A34:I34"/>
    <mergeCell ref="A11:I11"/>
    <mergeCell ref="A33:I33"/>
    <mergeCell ref="A29:I29"/>
    <mergeCell ref="A61:I61"/>
    <mergeCell ref="A62:I62"/>
    <mergeCell ref="A45:I45"/>
    <mergeCell ref="A49:I49"/>
    <mergeCell ref="A50:I50"/>
    <mergeCell ref="A51:I51"/>
    <mergeCell ref="A55:I55"/>
    <mergeCell ref="A36:I36"/>
    <mergeCell ref="A56:I56"/>
    <mergeCell ref="A57:I57"/>
    <mergeCell ref="A58:I58"/>
    <mergeCell ref="A26:I26"/>
    <mergeCell ref="A2:I2"/>
    <mergeCell ref="A27:I27"/>
    <mergeCell ref="A4:I4"/>
    <mergeCell ref="A30:I30"/>
    <mergeCell ref="A7:A8"/>
    <mergeCell ref="A59:I59"/>
    <mergeCell ref="A37:I37"/>
    <mergeCell ref="A38:I38"/>
    <mergeCell ref="A39:I39"/>
    <mergeCell ref="A43:I43"/>
    <mergeCell ref="A44:I44"/>
    <mergeCell ref="A52:I52"/>
    <mergeCell ref="A53:I53"/>
    <mergeCell ref="A54:I54"/>
  </mergeCells>
  <printOptions horizontalCentered="1"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5.28125" style="18" customWidth="1"/>
    <col min="2" max="2" width="12.140625" style="18" customWidth="1"/>
    <col min="3" max="3" width="7.140625" style="18" bestFit="1" customWidth="1"/>
    <col min="4" max="4" width="8.57421875" style="18" bestFit="1" customWidth="1"/>
    <col min="5" max="5" width="15.00390625" style="18" bestFit="1" customWidth="1"/>
    <col min="6" max="6" width="7.28125" style="18" bestFit="1" customWidth="1"/>
    <col min="7" max="7" width="5.421875" style="18" bestFit="1" customWidth="1"/>
    <col min="8" max="8" width="9.00390625" style="18" bestFit="1" customWidth="1"/>
    <col min="9" max="9" width="14.57421875" style="18" bestFit="1" customWidth="1"/>
    <col min="10" max="16384" width="9.140625" style="18" customWidth="1"/>
  </cols>
  <sheetData>
    <row r="1" ht="10.5">
      <c r="A1" s="17" t="s">
        <v>79</v>
      </c>
    </row>
    <row r="3" spans="1:9" ht="31.5">
      <c r="A3" s="19" t="s">
        <v>78</v>
      </c>
      <c r="B3" s="19" t="s">
        <v>26</v>
      </c>
      <c r="C3" s="19" t="s">
        <v>27</v>
      </c>
      <c r="D3" s="19" t="s">
        <v>28</v>
      </c>
      <c r="E3" s="19" t="s">
        <v>29</v>
      </c>
      <c r="F3" s="19" t="s">
        <v>32</v>
      </c>
      <c r="G3" s="19" t="s">
        <v>30</v>
      </c>
      <c r="H3" s="19" t="s">
        <v>31</v>
      </c>
      <c r="I3" s="19" t="s">
        <v>33</v>
      </c>
    </row>
    <row r="4" spans="1:9" ht="10.5">
      <c r="A4" s="20" t="s">
        <v>53</v>
      </c>
      <c r="B4" s="21">
        <v>39345</v>
      </c>
      <c r="C4" s="20" t="s">
        <v>0</v>
      </c>
      <c r="D4" s="21">
        <v>39415</v>
      </c>
      <c r="E4" s="20" t="s">
        <v>34</v>
      </c>
      <c r="F4" s="20">
        <v>2</v>
      </c>
      <c r="G4" s="20" t="s">
        <v>1</v>
      </c>
      <c r="H4" s="20" t="s">
        <v>2</v>
      </c>
      <c r="I4" s="20" t="s">
        <v>50</v>
      </c>
    </row>
    <row r="5" spans="1:9" ht="10.5">
      <c r="A5" s="20" t="s">
        <v>54</v>
      </c>
      <c r="B5" s="21">
        <v>39385</v>
      </c>
      <c r="C5" s="20" t="s">
        <v>3</v>
      </c>
      <c r="D5" s="21">
        <v>39465</v>
      </c>
      <c r="E5" s="20" t="s">
        <v>35</v>
      </c>
      <c r="F5" s="20">
        <v>2</v>
      </c>
      <c r="G5" s="20" t="s">
        <v>4</v>
      </c>
      <c r="H5" s="20" t="s">
        <v>5</v>
      </c>
      <c r="I5" s="29" t="s">
        <v>109</v>
      </c>
    </row>
    <row r="6" spans="1:9" ht="21">
      <c r="A6" s="65" t="s">
        <v>55</v>
      </c>
      <c r="B6" s="21" t="s">
        <v>51</v>
      </c>
      <c r="C6" s="65" t="s">
        <v>6</v>
      </c>
      <c r="D6" s="21">
        <v>39472</v>
      </c>
      <c r="E6" s="65" t="s">
        <v>36</v>
      </c>
      <c r="F6" s="20">
        <v>1</v>
      </c>
      <c r="G6" s="65" t="s">
        <v>7</v>
      </c>
      <c r="H6" s="65" t="s">
        <v>2</v>
      </c>
      <c r="I6" s="29" t="s">
        <v>110</v>
      </c>
    </row>
    <row r="7" spans="1:9" ht="21">
      <c r="A7" s="65"/>
      <c r="B7" s="21" t="s">
        <v>52</v>
      </c>
      <c r="C7" s="65"/>
      <c r="D7" s="21">
        <v>39602</v>
      </c>
      <c r="E7" s="65"/>
      <c r="F7" s="20"/>
      <c r="G7" s="65"/>
      <c r="H7" s="65"/>
      <c r="I7" s="20" t="s">
        <v>50</v>
      </c>
    </row>
    <row r="8" spans="1:9" ht="10.5">
      <c r="A8" s="20" t="s">
        <v>56</v>
      </c>
      <c r="B8" s="21">
        <v>39413</v>
      </c>
      <c r="C8" s="29" t="s">
        <v>16</v>
      </c>
      <c r="D8" s="21">
        <v>39475</v>
      </c>
      <c r="E8" s="20" t="s">
        <v>37</v>
      </c>
      <c r="F8" s="20">
        <v>1</v>
      </c>
      <c r="G8" s="20" t="s">
        <v>9</v>
      </c>
      <c r="H8" s="20" t="s">
        <v>2</v>
      </c>
      <c r="I8" s="20" t="s">
        <v>50</v>
      </c>
    </row>
    <row r="9" spans="1:9" ht="21">
      <c r="A9" s="20" t="s">
        <v>57</v>
      </c>
      <c r="B9" s="21">
        <v>39429</v>
      </c>
      <c r="C9" s="20" t="s">
        <v>3</v>
      </c>
      <c r="D9" s="21">
        <v>39503</v>
      </c>
      <c r="E9" s="20" t="s">
        <v>38</v>
      </c>
      <c r="F9" s="20">
        <v>2</v>
      </c>
      <c r="G9" s="20" t="s">
        <v>10</v>
      </c>
      <c r="H9" s="20" t="s">
        <v>5</v>
      </c>
      <c r="I9" s="20" t="s">
        <v>50</v>
      </c>
    </row>
    <row r="10" spans="1:9" ht="10.5">
      <c r="A10" s="20" t="s">
        <v>58</v>
      </c>
      <c r="B10" s="21">
        <v>39497</v>
      </c>
      <c r="C10" s="20" t="s">
        <v>3</v>
      </c>
      <c r="D10" s="21">
        <v>39555</v>
      </c>
      <c r="E10" s="20" t="s">
        <v>39</v>
      </c>
      <c r="F10" s="20">
        <v>2</v>
      </c>
      <c r="G10" s="20" t="s">
        <v>11</v>
      </c>
      <c r="H10" s="20" t="s">
        <v>2</v>
      </c>
      <c r="I10" s="20" t="s">
        <v>50</v>
      </c>
    </row>
    <row r="11" spans="1:9" ht="10.5">
      <c r="A11" s="20" t="s">
        <v>59</v>
      </c>
      <c r="B11" s="21">
        <v>39505</v>
      </c>
      <c r="C11" s="20" t="s">
        <v>8</v>
      </c>
      <c r="D11" s="21">
        <v>39555</v>
      </c>
      <c r="E11" s="20" t="s">
        <v>40</v>
      </c>
      <c r="F11" s="20">
        <v>1</v>
      </c>
      <c r="G11" s="20" t="s">
        <v>12</v>
      </c>
      <c r="H11" s="20" t="s">
        <v>2</v>
      </c>
      <c r="I11" s="29" t="s">
        <v>109</v>
      </c>
    </row>
    <row r="12" spans="1:9" ht="10.5">
      <c r="A12" s="20" t="s">
        <v>60</v>
      </c>
      <c r="B12" s="21">
        <v>39538</v>
      </c>
      <c r="C12" s="20" t="s">
        <v>3</v>
      </c>
      <c r="D12" s="21">
        <v>39598</v>
      </c>
      <c r="E12" s="20" t="s">
        <v>41</v>
      </c>
      <c r="F12" s="20">
        <v>2</v>
      </c>
      <c r="G12" s="20" t="s">
        <v>13</v>
      </c>
      <c r="H12" s="20" t="s">
        <v>2</v>
      </c>
      <c r="I12" s="29" t="s">
        <v>111</v>
      </c>
    </row>
    <row r="13" spans="1:9" ht="10.5">
      <c r="A13" s="20" t="s">
        <v>61</v>
      </c>
      <c r="B13" s="21">
        <v>39538</v>
      </c>
      <c r="C13" s="20" t="s">
        <v>3</v>
      </c>
      <c r="D13" s="21">
        <v>39660</v>
      </c>
      <c r="E13" s="20" t="s">
        <v>42</v>
      </c>
      <c r="F13" s="20">
        <v>2</v>
      </c>
      <c r="G13" s="20" t="s">
        <v>10</v>
      </c>
      <c r="H13" s="20" t="s">
        <v>2</v>
      </c>
      <c r="I13" s="29" t="s">
        <v>111</v>
      </c>
    </row>
    <row r="14" spans="1:9" ht="10.5">
      <c r="A14" s="20" t="s">
        <v>62</v>
      </c>
      <c r="B14" s="21">
        <v>39659</v>
      </c>
      <c r="C14" s="20" t="s">
        <v>3</v>
      </c>
      <c r="D14" s="21">
        <v>39727</v>
      </c>
      <c r="E14" s="20" t="s">
        <v>43</v>
      </c>
      <c r="F14" s="20">
        <v>2</v>
      </c>
      <c r="G14" s="20" t="s">
        <v>14</v>
      </c>
      <c r="H14" s="20" t="s">
        <v>5</v>
      </c>
      <c r="I14" s="20" t="s">
        <v>50</v>
      </c>
    </row>
    <row r="15" spans="1:9" ht="10.5">
      <c r="A15" s="20" t="s">
        <v>63</v>
      </c>
      <c r="B15" s="21">
        <v>39709</v>
      </c>
      <c r="C15" s="20" t="s">
        <v>8</v>
      </c>
      <c r="D15" s="21">
        <v>39777</v>
      </c>
      <c r="E15" s="20" t="s">
        <v>44</v>
      </c>
      <c r="F15" s="20">
        <v>1</v>
      </c>
      <c r="G15" s="20" t="s">
        <v>15</v>
      </c>
      <c r="H15" s="20" t="s">
        <v>2</v>
      </c>
      <c r="I15" s="20" t="s">
        <v>50</v>
      </c>
    </row>
    <row r="16" spans="1:9" ht="10.5">
      <c r="A16" s="20" t="s">
        <v>64</v>
      </c>
      <c r="B16" s="21">
        <v>39710</v>
      </c>
      <c r="C16" s="20" t="s">
        <v>16</v>
      </c>
      <c r="D16" s="21">
        <v>39784</v>
      </c>
      <c r="E16" s="20" t="s">
        <v>45</v>
      </c>
      <c r="F16" s="20">
        <v>2</v>
      </c>
      <c r="G16" s="20" t="s">
        <v>1</v>
      </c>
      <c r="H16" s="20" t="s">
        <v>2</v>
      </c>
      <c r="I16" s="20" t="s">
        <v>50</v>
      </c>
    </row>
    <row r="17" spans="1:9" ht="10.5">
      <c r="A17" s="20" t="s">
        <v>65</v>
      </c>
      <c r="B17" s="21">
        <v>39716</v>
      </c>
      <c r="C17" s="20" t="s">
        <v>8</v>
      </c>
      <c r="D17" s="21">
        <v>39786</v>
      </c>
      <c r="E17" s="20" t="s">
        <v>46</v>
      </c>
      <c r="F17" s="20">
        <v>1</v>
      </c>
      <c r="G17" s="20" t="s">
        <v>17</v>
      </c>
      <c r="H17" s="20" t="s">
        <v>2</v>
      </c>
      <c r="I17" s="29" t="s">
        <v>109</v>
      </c>
    </row>
    <row r="18" spans="1:9" ht="10.5">
      <c r="A18" s="20" t="s">
        <v>66</v>
      </c>
      <c r="B18" s="21">
        <v>39653</v>
      </c>
      <c r="C18" s="20" t="s">
        <v>6</v>
      </c>
      <c r="D18" s="21">
        <v>39794</v>
      </c>
      <c r="E18" s="20" t="s">
        <v>47</v>
      </c>
      <c r="F18" s="20">
        <v>1</v>
      </c>
      <c r="G18" s="20" t="s">
        <v>18</v>
      </c>
      <c r="H18" s="20" t="s">
        <v>2</v>
      </c>
      <c r="I18" s="29" t="s">
        <v>109</v>
      </c>
    </row>
    <row r="19" spans="1:9" ht="10.5">
      <c r="A19" s="20" t="s">
        <v>67</v>
      </c>
      <c r="B19" s="21">
        <v>39720</v>
      </c>
      <c r="C19" s="20" t="s">
        <v>6</v>
      </c>
      <c r="D19" s="21">
        <v>39793</v>
      </c>
      <c r="E19" s="20" t="s">
        <v>48</v>
      </c>
      <c r="F19" s="20">
        <v>1</v>
      </c>
      <c r="G19" s="20" t="s">
        <v>19</v>
      </c>
      <c r="H19" s="20" t="s">
        <v>2</v>
      </c>
      <c r="I19" s="29" t="s">
        <v>109</v>
      </c>
    </row>
    <row r="20" spans="1:9" ht="10.5">
      <c r="A20" s="20" t="s">
        <v>76</v>
      </c>
      <c r="B20" s="21">
        <v>39731</v>
      </c>
      <c r="C20" s="20" t="s">
        <v>6</v>
      </c>
      <c r="D20" s="21">
        <v>39801</v>
      </c>
      <c r="E20" s="20" t="s">
        <v>77</v>
      </c>
      <c r="F20" s="20">
        <v>1</v>
      </c>
      <c r="G20" s="20" t="s">
        <v>75</v>
      </c>
      <c r="H20" s="20" t="s">
        <v>2</v>
      </c>
      <c r="I20" s="20" t="s">
        <v>50</v>
      </c>
    </row>
    <row r="21" spans="1:9" ht="10.5">
      <c r="A21" s="20" t="s">
        <v>68</v>
      </c>
      <c r="B21" s="21">
        <v>39994</v>
      </c>
      <c r="C21" s="20" t="s">
        <v>3</v>
      </c>
      <c r="D21" s="21">
        <v>40060</v>
      </c>
      <c r="E21" s="20" t="s">
        <v>49</v>
      </c>
      <c r="F21" s="20">
        <v>2</v>
      </c>
      <c r="G21" s="20" t="s">
        <v>14</v>
      </c>
      <c r="H21" s="20" t="s">
        <v>2</v>
      </c>
      <c r="I21" s="20" t="s">
        <v>50</v>
      </c>
    </row>
    <row r="22" spans="1:9" ht="10.5">
      <c r="A22" s="27" t="s">
        <v>105</v>
      </c>
      <c r="B22" s="21"/>
      <c r="C22" s="20" t="s">
        <v>21</v>
      </c>
      <c r="D22" s="21"/>
      <c r="E22" s="20" t="s">
        <v>92</v>
      </c>
      <c r="F22" s="20">
        <v>6</v>
      </c>
      <c r="G22" s="20" t="s">
        <v>93</v>
      </c>
      <c r="H22" s="20" t="s">
        <v>5</v>
      </c>
      <c r="I22" s="20"/>
    </row>
    <row r="23" spans="1:9" ht="10.5">
      <c r="A23" s="20" t="s">
        <v>20</v>
      </c>
      <c r="B23" s="21"/>
      <c r="C23" s="20" t="s">
        <v>21</v>
      </c>
      <c r="D23" s="21"/>
      <c r="E23" s="20" t="s">
        <v>22</v>
      </c>
      <c r="F23" s="20">
        <v>1</v>
      </c>
      <c r="G23" s="20" t="s">
        <v>23</v>
      </c>
      <c r="H23" s="20" t="s">
        <v>5</v>
      </c>
      <c r="I23" s="20"/>
    </row>
    <row r="24" spans="1:9" ht="10.5">
      <c r="A24" s="20" t="s">
        <v>90</v>
      </c>
      <c r="B24" s="21"/>
      <c r="C24" s="20" t="s">
        <v>21</v>
      </c>
      <c r="D24" s="21"/>
      <c r="E24" s="20" t="s">
        <v>47</v>
      </c>
      <c r="F24" s="20">
        <v>1</v>
      </c>
      <c r="G24" s="20" t="s">
        <v>18</v>
      </c>
      <c r="H24" s="20" t="s">
        <v>2</v>
      </c>
      <c r="I24" s="20"/>
    </row>
    <row r="25" spans="1:9" ht="10.5">
      <c r="A25" s="20" t="s">
        <v>25</v>
      </c>
      <c r="B25" s="21"/>
      <c r="C25" s="20" t="s">
        <v>21</v>
      </c>
      <c r="D25" s="21"/>
      <c r="E25" s="20" t="s">
        <v>21</v>
      </c>
      <c r="F25" s="20">
        <v>1</v>
      </c>
      <c r="G25" s="20"/>
      <c r="H25" s="20" t="s">
        <v>21</v>
      </c>
      <c r="I25" s="20"/>
    </row>
    <row r="26" spans="1:8" ht="10.5">
      <c r="A26" s="18" t="s">
        <v>24</v>
      </c>
      <c r="C26" s="18" t="s">
        <v>21</v>
      </c>
      <c r="E26" s="18" t="s">
        <v>21</v>
      </c>
      <c r="F26" s="18">
        <v>1</v>
      </c>
      <c r="H26" s="18" t="s">
        <v>21</v>
      </c>
    </row>
    <row r="27" spans="1:8" ht="10.5">
      <c r="A27" s="18" t="s">
        <v>96</v>
      </c>
      <c r="C27" s="18" t="s">
        <v>21</v>
      </c>
      <c r="E27" s="18" t="s">
        <v>21</v>
      </c>
      <c r="F27" s="18">
        <v>1</v>
      </c>
      <c r="H27" s="18" t="s">
        <v>21</v>
      </c>
    </row>
    <row r="28" spans="1:8" ht="10.5">
      <c r="A28" s="18" t="s">
        <v>99</v>
      </c>
      <c r="C28" s="18" t="s">
        <v>21</v>
      </c>
      <c r="E28" s="18" t="s">
        <v>92</v>
      </c>
      <c r="F28" s="28" t="s">
        <v>103</v>
      </c>
      <c r="G28" s="18" t="s">
        <v>93</v>
      </c>
      <c r="H28" s="18" t="s">
        <v>5</v>
      </c>
    </row>
  </sheetData>
  <sheetProtection/>
  <mergeCells count="5">
    <mergeCell ref="A6:A7"/>
    <mergeCell ref="C6:C7"/>
    <mergeCell ref="E6:E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6384" width="9.140625" style="23" customWidth="1"/>
  </cols>
  <sheetData>
    <row r="1" ht="10.5">
      <c r="A1" s="22" t="s">
        <v>80</v>
      </c>
    </row>
    <row r="2" ht="10.5">
      <c r="A2" s="24"/>
    </row>
    <row r="3" ht="10.5">
      <c r="A3" s="24" t="s">
        <v>82</v>
      </c>
    </row>
    <row r="4" ht="10.5">
      <c r="A4" s="24" t="s">
        <v>83</v>
      </c>
    </row>
    <row r="5" ht="10.5">
      <c r="A5" s="24" t="s">
        <v>84</v>
      </c>
    </row>
    <row r="6" ht="10.5">
      <c r="A6" s="24" t="s">
        <v>85</v>
      </c>
    </row>
    <row r="7" ht="10.5">
      <c r="A7" s="24" t="s">
        <v>86</v>
      </c>
    </row>
    <row r="8" ht="10.5">
      <c r="A8" s="24" t="s">
        <v>81</v>
      </c>
    </row>
    <row r="9" ht="10.5">
      <c r="A9" s="24" t="s">
        <v>87</v>
      </c>
    </row>
    <row r="10" ht="10.5">
      <c r="A10" s="24" t="s">
        <v>88</v>
      </c>
    </row>
    <row r="11" ht="10.5">
      <c r="A11" s="23" t="s">
        <v>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LTP</dc:creator>
  <cp:keywords/>
  <dc:description/>
  <cp:lastModifiedBy>sxs1</cp:lastModifiedBy>
  <cp:lastPrinted>2011-04-08T14:37:34Z</cp:lastPrinted>
  <dcterms:created xsi:type="dcterms:W3CDTF">2010-02-26T16:25:42Z</dcterms:created>
  <dcterms:modified xsi:type="dcterms:W3CDTF">2011-10-06T18:47:18Z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0x010100754087DA6F342E489E8335A2C9D8B909</vt:lpwstr>
  </property>
  <property fmtid="{D5CDD505-2E9C-101B-9397-08002B2CF9AE}" pid="3" name="_Version">
    <vt:lpwstr/>
  </property>
</Properties>
</file>