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0" yWindow="285" windowWidth="12495" windowHeight="8025" activeTab="0"/>
  </bookViews>
  <sheets>
    <sheet name="Beam" sheetId="1" r:id="rId1"/>
    <sheet name="Column" sheetId="2" r:id="rId2"/>
    <sheet name="Data" sheetId="3" r:id="rId3"/>
  </sheets>
  <definedNames>
    <definedName name="_xlnm.Print_Area" localSheetId="0">'Beam'!$A$7:$K$406</definedName>
    <definedName name="_xlnm.Print_Area" localSheetId="1">'Column'!$A$7:$K$418</definedName>
  </definedNames>
  <calcPr fullCalcOnLoad="1"/>
</workbook>
</file>

<file path=xl/comments1.xml><?xml version="1.0" encoding="utf-8"?>
<comments xmlns="http://schemas.openxmlformats.org/spreadsheetml/2006/main">
  <authors>
    <author>usnrc</author>
  </authors>
  <commentList>
    <comment ref="H27" authorId="0">
      <text>
        <r>
          <rPr>
            <b/>
            <sz val="8"/>
            <rFont val="Tahoma"/>
            <family val="2"/>
          </rPr>
          <t>This default value (0.132) is the most appropriate value for the majority of analyses.  You may change this value for your specific application.  If you change this value please ensure that it is appropriate.</t>
        </r>
        <r>
          <rPr>
            <sz val="8"/>
            <rFont val="Tahoma"/>
            <family val="2"/>
          </rPr>
          <t xml:space="preserve">
</t>
        </r>
      </text>
    </comment>
  </commentList>
</comments>
</file>

<file path=xl/comments2.xml><?xml version="1.0" encoding="utf-8"?>
<comments xmlns="http://schemas.openxmlformats.org/spreadsheetml/2006/main">
  <authors>
    <author>usnrc</author>
  </authors>
  <commentList>
    <comment ref="I27" authorId="0">
      <text>
        <r>
          <rPr>
            <b/>
            <sz val="8"/>
            <rFont val="Tahoma"/>
            <family val="2"/>
          </rPr>
          <t>This default value (0.132) is the most appropriate value for the majority of analyses.  You may change this value for your specific application.  If you change this value please ensure that it is appropriate.</t>
        </r>
      </text>
    </comment>
  </commentList>
</comments>
</file>

<file path=xl/sharedStrings.xml><?xml version="1.0" encoding="utf-8"?>
<sst xmlns="http://schemas.openxmlformats.org/spreadsheetml/2006/main" count="1060" uniqueCount="328">
  <si>
    <t>Structural Shape</t>
  </si>
  <si>
    <t>W Shapes</t>
  </si>
  <si>
    <t>36x300</t>
  </si>
  <si>
    <t>36x280</t>
  </si>
  <si>
    <t>36x260</t>
  </si>
  <si>
    <t>36x245</t>
  </si>
  <si>
    <t>36x230</t>
  </si>
  <si>
    <t>36x210</t>
  </si>
  <si>
    <t>36x194</t>
  </si>
  <si>
    <t>36x182</t>
  </si>
  <si>
    <t>36x170</t>
  </si>
  <si>
    <t>36x160</t>
  </si>
  <si>
    <t>36x150</t>
  </si>
  <si>
    <t>36x135</t>
  </si>
  <si>
    <t>33x241</t>
  </si>
  <si>
    <t>33x221</t>
  </si>
  <si>
    <t>33x201</t>
  </si>
  <si>
    <t>33x152</t>
  </si>
  <si>
    <t>33x141</t>
  </si>
  <si>
    <t>33x130</t>
  </si>
  <si>
    <t>33x118</t>
  </si>
  <si>
    <t>30x211</t>
  </si>
  <si>
    <t>30x191</t>
  </si>
  <si>
    <t>30x173</t>
  </si>
  <si>
    <t>30x132</t>
  </si>
  <si>
    <t>30x124</t>
  </si>
  <si>
    <t>30x116</t>
  </si>
  <si>
    <t>30x108</t>
  </si>
  <si>
    <t>30x99</t>
  </si>
  <si>
    <t>27x178</t>
  </si>
  <si>
    <t>27x161</t>
  </si>
  <si>
    <t>27x146</t>
  </si>
  <si>
    <t>27x114</t>
  </si>
  <si>
    <t>27x102</t>
  </si>
  <si>
    <t>27x94</t>
  </si>
  <si>
    <t>27x84</t>
  </si>
  <si>
    <t>24x162</t>
  </si>
  <si>
    <t>24x146</t>
  </si>
  <si>
    <t>24x131</t>
  </si>
  <si>
    <t>24x117</t>
  </si>
  <si>
    <t>24x104</t>
  </si>
  <si>
    <t>24x94</t>
  </si>
  <si>
    <t>24x84</t>
  </si>
  <si>
    <t>24x76</t>
  </si>
  <si>
    <t>24x68</t>
  </si>
  <si>
    <t>24x62</t>
  </si>
  <si>
    <t>24x55</t>
  </si>
  <si>
    <t>21x147</t>
  </si>
  <si>
    <t>21x132</t>
  </si>
  <si>
    <t>21x122</t>
  </si>
  <si>
    <t>21x111</t>
  </si>
  <si>
    <t>21x101</t>
  </si>
  <si>
    <t>21x93</t>
  </si>
  <si>
    <t>21x83</t>
  </si>
  <si>
    <t>21x73</t>
  </si>
  <si>
    <t>21x68</t>
  </si>
  <si>
    <t>21x62</t>
  </si>
  <si>
    <t>21x57</t>
  </si>
  <si>
    <t>21x50</t>
  </si>
  <si>
    <t>21x44</t>
  </si>
  <si>
    <t>18x119</t>
  </si>
  <si>
    <t>18x106</t>
  </si>
  <si>
    <t>18x97</t>
  </si>
  <si>
    <t>18x86</t>
  </si>
  <si>
    <t>18x76</t>
  </si>
  <si>
    <t>18x71</t>
  </si>
  <si>
    <t>18x65</t>
  </si>
  <si>
    <t>18x60</t>
  </si>
  <si>
    <t>18x55</t>
  </si>
  <si>
    <t>18x50</t>
  </si>
  <si>
    <t>18x46</t>
  </si>
  <si>
    <t>18x40</t>
  </si>
  <si>
    <t>18x35</t>
  </si>
  <si>
    <t>16x100</t>
  </si>
  <si>
    <t>16x89</t>
  </si>
  <si>
    <t>16x77</t>
  </si>
  <si>
    <t>16x67</t>
  </si>
  <si>
    <t>16x57</t>
  </si>
  <si>
    <t>16x50</t>
  </si>
  <si>
    <t>16x45</t>
  </si>
  <si>
    <t>16x40</t>
  </si>
  <si>
    <t>16x36</t>
  </si>
  <si>
    <t>16x31</t>
  </si>
  <si>
    <t>16x26</t>
  </si>
  <si>
    <t>14x730</t>
  </si>
  <si>
    <t>14x665</t>
  </si>
  <si>
    <t>14x605</t>
  </si>
  <si>
    <t>14x550</t>
  </si>
  <si>
    <t>14x500</t>
  </si>
  <si>
    <t>14x455</t>
  </si>
  <si>
    <t>14x426</t>
  </si>
  <si>
    <t>14x398</t>
  </si>
  <si>
    <t>14x370</t>
  </si>
  <si>
    <t>14x342</t>
  </si>
  <si>
    <t>14x311</t>
  </si>
  <si>
    <t>14x283</t>
  </si>
  <si>
    <t>14x257</t>
  </si>
  <si>
    <t>14x233</t>
  </si>
  <si>
    <t>14x211</t>
  </si>
  <si>
    <t>14x193</t>
  </si>
  <si>
    <t>14x176</t>
  </si>
  <si>
    <t>14x159</t>
  </si>
  <si>
    <t>14x145</t>
  </si>
  <si>
    <t>14x132</t>
  </si>
  <si>
    <t>14x120</t>
  </si>
  <si>
    <t>14x109</t>
  </si>
  <si>
    <t>14x99</t>
  </si>
  <si>
    <t>14x90</t>
  </si>
  <si>
    <t>14x82</t>
  </si>
  <si>
    <t>14x74</t>
  </si>
  <si>
    <t>14x68</t>
  </si>
  <si>
    <t>14x61</t>
  </si>
  <si>
    <t>14x53</t>
  </si>
  <si>
    <t>14x48</t>
  </si>
  <si>
    <t>14x43</t>
  </si>
  <si>
    <t>14x38</t>
  </si>
  <si>
    <t>14x34</t>
  </si>
  <si>
    <t>14x30</t>
  </si>
  <si>
    <t>14x26</t>
  </si>
  <si>
    <t>14x22</t>
  </si>
  <si>
    <t>12x336</t>
  </si>
  <si>
    <t>12x305</t>
  </si>
  <si>
    <t>12x279</t>
  </si>
  <si>
    <t>12x252</t>
  </si>
  <si>
    <t>12x230</t>
  </si>
  <si>
    <t>12x210</t>
  </si>
  <si>
    <t>12x190</t>
  </si>
  <si>
    <t>12x170</t>
  </si>
  <si>
    <t>12x152</t>
  </si>
  <si>
    <t>12x136</t>
  </si>
  <si>
    <t>12x120</t>
  </si>
  <si>
    <t>12x106</t>
  </si>
  <si>
    <t>12x96</t>
  </si>
  <si>
    <t>12x87</t>
  </si>
  <si>
    <t>12x79</t>
  </si>
  <si>
    <t>12x72</t>
  </si>
  <si>
    <t>12x65</t>
  </si>
  <si>
    <t>12x58</t>
  </si>
  <si>
    <t>12x53</t>
  </si>
  <si>
    <t>12x50</t>
  </si>
  <si>
    <t>12x45</t>
  </si>
  <si>
    <t>12x40</t>
  </si>
  <si>
    <t>12x35</t>
  </si>
  <si>
    <t>12x30</t>
  </si>
  <si>
    <t>12x26</t>
  </si>
  <si>
    <t>12x22</t>
  </si>
  <si>
    <t>12x19</t>
  </si>
  <si>
    <t>12x16</t>
  </si>
  <si>
    <t>12x14</t>
  </si>
  <si>
    <t>10x112</t>
  </si>
  <si>
    <t>10x100</t>
  </si>
  <si>
    <t>10x88</t>
  </si>
  <si>
    <t>10x77</t>
  </si>
  <si>
    <t>10x68</t>
  </si>
  <si>
    <t>10x60</t>
  </si>
  <si>
    <t>10x54</t>
  </si>
  <si>
    <t>10x49</t>
  </si>
  <si>
    <t>10x45</t>
  </si>
  <si>
    <t>10x39</t>
  </si>
  <si>
    <t>10x33</t>
  </si>
  <si>
    <t>10x30</t>
  </si>
  <si>
    <t>10x26</t>
  </si>
  <si>
    <t>10x22</t>
  </si>
  <si>
    <t>10x19</t>
  </si>
  <si>
    <t>10x17</t>
  </si>
  <si>
    <t>10x15</t>
  </si>
  <si>
    <t>10x12</t>
  </si>
  <si>
    <t>8x67</t>
  </si>
  <si>
    <t>8x58</t>
  </si>
  <si>
    <t>8x48</t>
  </si>
  <si>
    <t>8x40</t>
  </si>
  <si>
    <t>8x35</t>
  </si>
  <si>
    <t>8x31</t>
  </si>
  <si>
    <t>8x28</t>
  </si>
  <si>
    <t>8x24</t>
  </si>
  <si>
    <t>8x21</t>
  </si>
  <si>
    <t>8x18</t>
  </si>
  <si>
    <t>8x15</t>
  </si>
  <si>
    <t>8x13</t>
  </si>
  <si>
    <t>8x10</t>
  </si>
  <si>
    <t>6x25</t>
  </si>
  <si>
    <t>6x20</t>
  </si>
  <si>
    <t>6x15</t>
  </si>
  <si>
    <t>6x16</t>
  </si>
  <si>
    <t>6x12</t>
  </si>
  <si>
    <t>6x9</t>
  </si>
  <si>
    <t>5x19</t>
  </si>
  <si>
    <t>5x16</t>
  </si>
  <si>
    <t>4x13</t>
  </si>
  <si>
    <t>INPUT PARAMETERS</t>
  </si>
  <si>
    <t>Ratio of Weight of Steel Section per Linear Foot and Heated Perimeter (W/D)</t>
  </si>
  <si>
    <t>Thickness of Spray-Applied Protection on Steel Beam (h)</t>
  </si>
  <si>
    <r>
      <t>Thermal Conductivity of Spray-Applied Material (k</t>
    </r>
    <r>
      <rPr>
        <vertAlign val="subscript"/>
        <sz val="10"/>
        <color indexed="10"/>
        <rFont val="Arial"/>
        <family val="2"/>
      </rPr>
      <t>i</t>
    </r>
    <r>
      <rPr>
        <sz val="10"/>
        <color indexed="10"/>
        <rFont val="Arial"/>
        <family val="2"/>
      </rPr>
      <t>)</t>
    </r>
  </si>
  <si>
    <r>
      <t>Specific Heat of Spray-Applied Material (c</t>
    </r>
    <r>
      <rPr>
        <vertAlign val="subscript"/>
        <sz val="10"/>
        <color indexed="10"/>
        <rFont val="Arial"/>
        <family val="2"/>
      </rPr>
      <t>i</t>
    </r>
    <r>
      <rPr>
        <sz val="10"/>
        <color indexed="10"/>
        <rFont val="Arial"/>
        <family val="2"/>
      </rPr>
      <t>)</t>
    </r>
  </si>
  <si>
    <r>
      <t>Density of Spray-Applied Material (</t>
    </r>
    <r>
      <rPr>
        <sz val="10"/>
        <color indexed="10"/>
        <rFont val="Symbol"/>
        <family val="1"/>
      </rPr>
      <t>r</t>
    </r>
    <r>
      <rPr>
        <vertAlign val="subscript"/>
        <sz val="10"/>
        <color indexed="10"/>
        <rFont val="Arial"/>
        <family val="2"/>
      </rPr>
      <t>i</t>
    </r>
    <r>
      <rPr>
        <sz val="10"/>
        <color indexed="10"/>
        <rFont val="Arial"/>
        <family val="2"/>
      </rPr>
      <t>)</t>
    </r>
  </si>
  <si>
    <t>Btu/lb-°F</t>
  </si>
  <si>
    <r>
      <t>Specific Heat of Steel (c</t>
    </r>
    <r>
      <rPr>
        <vertAlign val="subscript"/>
        <sz val="10"/>
        <color indexed="57"/>
        <rFont val="Arial"/>
        <family val="2"/>
      </rPr>
      <t>s</t>
    </r>
    <r>
      <rPr>
        <sz val="10"/>
        <color indexed="57"/>
        <rFont val="Arial"/>
        <family val="2"/>
      </rPr>
      <t>)</t>
    </r>
  </si>
  <si>
    <r>
      <t>c</t>
    </r>
    <r>
      <rPr>
        <vertAlign val="subscript"/>
        <sz val="10"/>
        <color indexed="57"/>
        <rFont val="Arial"/>
        <family val="2"/>
      </rPr>
      <t>s</t>
    </r>
    <r>
      <rPr>
        <sz val="10"/>
        <color indexed="57"/>
        <rFont val="Arial"/>
        <family val="2"/>
      </rPr>
      <t xml:space="preserve"> = specific heat of steel (Btu/lb-°F)</t>
    </r>
  </si>
  <si>
    <r>
      <t>W/D = ratio of weight of steel section per linear foot and heated perimeter (lb/ft</t>
    </r>
    <r>
      <rPr>
        <vertAlign val="superscript"/>
        <sz val="10"/>
        <color indexed="57"/>
        <rFont val="Arial"/>
        <family val="2"/>
      </rPr>
      <t>2</t>
    </r>
    <r>
      <rPr>
        <sz val="10"/>
        <color indexed="57"/>
        <rFont val="Arial"/>
        <family val="2"/>
      </rPr>
      <t>)</t>
    </r>
  </si>
  <si>
    <r>
      <t>r</t>
    </r>
    <r>
      <rPr>
        <vertAlign val="subscript"/>
        <sz val="10"/>
        <color indexed="57"/>
        <rFont val="Arial"/>
        <family val="2"/>
      </rPr>
      <t>i</t>
    </r>
    <r>
      <rPr>
        <sz val="10"/>
        <color indexed="57"/>
        <rFont val="Arial"/>
        <family val="2"/>
      </rPr>
      <t xml:space="preserve"> = density of spray-applied material (lb/ft</t>
    </r>
    <r>
      <rPr>
        <vertAlign val="superscript"/>
        <sz val="10"/>
        <color indexed="57"/>
        <rFont val="Arial"/>
        <family val="2"/>
      </rPr>
      <t>3</t>
    </r>
    <r>
      <rPr>
        <sz val="10"/>
        <color indexed="57"/>
        <rFont val="Arial"/>
        <family val="2"/>
      </rPr>
      <t>)</t>
    </r>
  </si>
  <si>
    <r>
      <t>c</t>
    </r>
    <r>
      <rPr>
        <vertAlign val="subscript"/>
        <sz val="10"/>
        <color indexed="57"/>
        <rFont val="Arial"/>
        <family val="2"/>
      </rPr>
      <t>i</t>
    </r>
    <r>
      <rPr>
        <sz val="10"/>
        <color indexed="57"/>
        <rFont val="Arial"/>
        <family val="2"/>
      </rPr>
      <t xml:space="preserve">  = specific heat of spray-applied material (c</t>
    </r>
    <r>
      <rPr>
        <vertAlign val="subscript"/>
        <sz val="10"/>
        <color indexed="57"/>
        <rFont val="Arial"/>
        <family val="2"/>
      </rPr>
      <t>i</t>
    </r>
    <r>
      <rPr>
        <sz val="10"/>
        <color indexed="57"/>
        <rFont val="Arial"/>
        <family val="2"/>
      </rPr>
      <t>)</t>
    </r>
  </si>
  <si>
    <t>h = thickness of spray-applied protection on steel beam (in)</t>
  </si>
  <si>
    <t>Where</t>
  </si>
  <si>
    <t xml:space="preserve"> </t>
  </si>
  <si>
    <t>ft</t>
  </si>
  <si>
    <t xml:space="preserve">          &gt;</t>
  </si>
  <si>
    <t>Btu/lb-sec-°F</t>
  </si>
  <si>
    <t xml:space="preserve">Where </t>
  </si>
  <si>
    <r>
      <t>k</t>
    </r>
    <r>
      <rPr>
        <vertAlign val="subscript"/>
        <sz val="10"/>
        <color indexed="57"/>
        <rFont val="Arial"/>
        <family val="2"/>
      </rPr>
      <t>i</t>
    </r>
    <r>
      <rPr>
        <sz val="10"/>
        <color indexed="57"/>
        <rFont val="Arial"/>
        <family val="2"/>
      </rPr>
      <t xml:space="preserve">  = thermal conductivity of spray-applied material (Btu/ft-sec-°F)</t>
    </r>
  </si>
  <si>
    <r>
      <t>c</t>
    </r>
    <r>
      <rPr>
        <vertAlign val="subscript"/>
        <sz val="10"/>
        <color indexed="57"/>
        <rFont val="Arial"/>
        <family val="2"/>
      </rPr>
      <t>s</t>
    </r>
    <r>
      <rPr>
        <sz val="10"/>
        <color indexed="57"/>
        <rFont val="Arial"/>
        <family val="2"/>
      </rPr>
      <t xml:space="preserve">  = specific heat of steel (Btu/lb-°F)</t>
    </r>
  </si>
  <si>
    <r>
      <t>T</t>
    </r>
    <r>
      <rPr>
        <vertAlign val="subscript"/>
        <sz val="10"/>
        <color indexed="57"/>
        <rFont val="Arial"/>
        <family val="2"/>
      </rPr>
      <t>s</t>
    </r>
    <r>
      <rPr>
        <sz val="10"/>
        <color indexed="57"/>
        <rFont val="Arial"/>
        <family val="2"/>
      </rPr>
      <t xml:space="preserve"> = steel temperature (°F)</t>
    </r>
  </si>
  <si>
    <r>
      <t>D</t>
    </r>
    <r>
      <rPr>
        <sz val="10"/>
        <color indexed="57"/>
        <rFont val="Arial"/>
        <family val="2"/>
      </rPr>
      <t>t</t>
    </r>
    <r>
      <rPr>
        <sz val="10"/>
        <color indexed="57"/>
        <rFont val="Arial"/>
        <family val="2"/>
      </rPr>
      <t xml:space="preserve"> = time step (sec)</t>
    </r>
  </si>
  <si>
    <r>
      <t>D</t>
    </r>
    <r>
      <rPr>
        <sz val="10"/>
        <color indexed="57"/>
        <rFont val="Arial"/>
        <family val="2"/>
      </rPr>
      <t>t</t>
    </r>
    <r>
      <rPr>
        <sz val="10"/>
        <color indexed="57"/>
        <rFont val="Arial"/>
        <family val="2"/>
      </rPr>
      <t xml:space="preserve"> = </t>
    </r>
  </si>
  <si>
    <t>sec</t>
  </si>
  <si>
    <t>minutes</t>
  </si>
  <si>
    <t xml:space="preserve">The Maximum Allowable Time Step </t>
  </si>
  <si>
    <r>
      <t>D</t>
    </r>
    <r>
      <rPr>
        <sz val="10"/>
        <color indexed="57"/>
        <rFont val="Arial"/>
        <family val="2"/>
      </rPr>
      <t>T</t>
    </r>
    <r>
      <rPr>
        <vertAlign val="subscript"/>
        <sz val="10"/>
        <color indexed="57"/>
        <rFont val="Arial"/>
        <family val="2"/>
      </rPr>
      <t>s</t>
    </r>
    <r>
      <rPr>
        <sz val="10"/>
        <color indexed="57"/>
        <rFont val="Arial"/>
        <family val="2"/>
      </rPr>
      <t xml:space="preserve"> = temperature rise in steel (°F)</t>
    </r>
  </si>
  <si>
    <t>Temperature Rise in Steel Beam</t>
  </si>
  <si>
    <t>Select Beam</t>
  </si>
  <si>
    <t>SECTIONAL FACTORS FOR STEEL BEAMS</t>
  </si>
  <si>
    <t>(sec)</t>
  </si>
  <si>
    <t>Time</t>
  </si>
  <si>
    <t>(°F)</t>
  </si>
  <si>
    <t>W/D Ratio</t>
  </si>
  <si>
    <r>
      <t>(lb/ft</t>
    </r>
    <r>
      <rPr>
        <b/>
        <vertAlign val="superscript"/>
        <sz val="6"/>
        <color indexed="48"/>
        <rFont val="Arial"/>
        <family val="2"/>
      </rPr>
      <t>2</t>
    </r>
    <r>
      <rPr>
        <b/>
        <sz val="6"/>
        <color indexed="48"/>
        <rFont val="Arial"/>
        <family val="2"/>
      </rPr>
      <t>)</t>
    </r>
  </si>
  <si>
    <t>(min)</t>
  </si>
  <si>
    <r>
      <t>For ASTM-E-119 exposure, T</t>
    </r>
    <r>
      <rPr>
        <vertAlign val="subscript"/>
        <sz val="10"/>
        <color indexed="57"/>
        <rFont val="Arial"/>
        <family val="2"/>
      </rPr>
      <t>f</t>
    </r>
    <r>
      <rPr>
        <sz val="10"/>
        <color indexed="57"/>
        <rFont val="Arial"/>
        <family val="2"/>
      </rPr>
      <t xml:space="preserve"> at any time, t, is given by the following expression</t>
    </r>
  </si>
  <si>
    <t>t = time step (sec)</t>
  </si>
  <si>
    <r>
      <t>T</t>
    </r>
    <r>
      <rPr>
        <vertAlign val="subscript"/>
        <sz val="10"/>
        <color indexed="57"/>
        <rFont val="Arial"/>
        <family val="2"/>
      </rPr>
      <t>s</t>
    </r>
    <r>
      <rPr>
        <sz val="10"/>
        <color indexed="57"/>
        <rFont val="Arial"/>
        <family val="2"/>
      </rPr>
      <t xml:space="preserve"> = T</t>
    </r>
    <r>
      <rPr>
        <vertAlign val="subscript"/>
        <sz val="10"/>
        <color indexed="57"/>
        <rFont val="Arial"/>
        <family val="2"/>
      </rPr>
      <t>s0</t>
    </r>
    <r>
      <rPr>
        <sz val="10"/>
        <color indexed="57"/>
        <rFont val="Arial"/>
        <family val="2"/>
      </rPr>
      <t xml:space="preserve"> + </t>
    </r>
    <r>
      <rPr>
        <sz val="10"/>
        <color indexed="57"/>
        <rFont val="Symbol"/>
        <family val="1"/>
      </rPr>
      <t>D</t>
    </r>
    <r>
      <rPr>
        <sz val="10"/>
        <color indexed="57"/>
        <rFont val="Arial"/>
        <family val="2"/>
      </rPr>
      <t>T</t>
    </r>
    <r>
      <rPr>
        <vertAlign val="subscript"/>
        <sz val="10"/>
        <color indexed="57"/>
        <rFont val="Arial"/>
        <family val="2"/>
      </rPr>
      <t>s</t>
    </r>
    <r>
      <rPr>
        <sz val="10"/>
        <color indexed="57"/>
        <rFont val="Arial"/>
        <family val="2"/>
      </rPr>
      <t xml:space="preserve"> from previous row</t>
    </r>
  </si>
  <si>
    <r>
      <t>t</t>
    </r>
    <r>
      <rPr>
        <vertAlign val="subscript"/>
        <sz val="10"/>
        <color indexed="57"/>
        <rFont val="Arial"/>
        <family val="2"/>
      </rPr>
      <t>1</t>
    </r>
    <r>
      <rPr>
        <sz val="10"/>
        <color indexed="57"/>
        <rFont val="Symbol"/>
        <family val="1"/>
      </rPr>
      <t xml:space="preserve"> = D</t>
    </r>
    <r>
      <rPr>
        <sz val="10"/>
        <color indexed="57"/>
        <rFont val="Arial"/>
        <family val="2"/>
      </rPr>
      <t>t/2</t>
    </r>
  </si>
  <si>
    <r>
      <t>t</t>
    </r>
    <r>
      <rPr>
        <vertAlign val="subscript"/>
        <sz val="10"/>
        <color indexed="57"/>
        <rFont val="Arial"/>
        <family val="2"/>
      </rPr>
      <t>2</t>
    </r>
    <r>
      <rPr>
        <sz val="10"/>
        <color indexed="57"/>
        <rFont val="Symbol"/>
        <family val="1"/>
      </rPr>
      <t xml:space="preserve"> = </t>
    </r>
    <r>
      <rPr>
        <sz val="10"/>
        <color indexed="57"/>
        <rFont val="Arial"/>
        <family val="2"/>
      </rPr>
      <t>t</t>
    </r>
    <r>
      <rPr>
        <vertAlign val="subscript"/>
        <sz val="10"/>
        <color indexed="57"/>
        <rFont val="Arial"/>
        <family val="2"/>
      </rPr>
      <t>1</t>
    </r>
    <r>
      <rPr>
        <sz val="10"/>
        <color indexed="57"/>
        <rFont val="Symbol"/>
        <family val="1"/>
      </rPr>
      <t xml:space="preserve"> + D</t>
    </r>
    <r>
      <rPr>
        <sz val="10"/>
        <color indexed="57"/>
        <rFont val="Arial"/>
        <family val="2"/>
      </rPr>
      <t>t/2</t>
    </r>
  </si>
  <si>
    <r>
      <t>T</t>
    </r>
    <r>
      <rPr>
        <vertAlign val="subscript"/>
        <sz val="10"/>
        <color indexed="57"/>
        <rFont val="Arial"/>
        <family val="2"/>
      </rPr>
      <t>s0</t>
    </r>
    <r>
      <rPr>
        <sz val="10"/>
        <color indexed="57"/>
        <rFont val="Arial"/>
        <family val="2"/>
      </rPr>
      <t xml:space="preserve"> = initial steel temperature (°F)</t>
    </r>
  </si>
  <si>
    <t>Select Column</t>
  </si>
  <si>
    <t>Thickness of Spray-Applied Protection on Steel Column (h)</t>
  </si>
  <si>
    <t>SECTIONAL FACTORS FOR STEEL COLUMNS</t>
  </si>
  <si>
    <t>Temperature Rise in Steel Column</t>
  </si>
  <si>
    <t>h = thickness of spray-applied protection on steel column (in)</t>
  </si>
  <si>
    <r>
      <t>C</t>
    </r>
    <r>
      <rPr>
        <vertAlign val="subscript"/>
        <sz val="10"/>
        <color indexed="57"/>
        <rFont val="Arial"/>
        <family val="2"/>
      </rPr>
      <t>1</t>
    </r>
    <r>
      <rPr>
        <sz val="10"/>
        <color indexed="57"/>
        <rFont val="Arial"/>
        <family val="2"/>
      </rPr>
      <t xml:space="preserve"> = constant = 620</t>
    </r>
  </si>
  <si>
    <t>Thermal</t>
  </si>
  <si>
    <t>(Btu/ft-hr-°F)</t>
  </si>
  <si>
    <t>Density</t>
  </si>
  <si>
    <t>Specific Heat</t>
  </si>
  <si>
    <t>Sprayed mineral fiber</t>
  </si>
  <si>
    <t>Perlite or vermiculite</t>
  </si>
  <si>
    <t>High density perlite or vermiculite</t>
  </si>
  <si>
    <t>Insulation Material</t>
  </si>
  <si>
    <t>(Btu/lb-°F)</t>
  </si>
  <si>
    <t>Spray-Applied</t>
  </si>
  <si>
    <t>THERMAL PROPERTIES OF SPRAY-APPLIED INSULATION MATERIALS</t>
  </si>
  <si>
    <t xml:space="preserve"> Structural Shape</t>
  </si>
  <si>
    <t>Select Insulation Type</t>
  </si>
  <si>
    <r>
      <t>T</t>
    </r>
    <r>
      <rPr>
        <vertAlign val="subscript"/>
        <sz val="10"/>
        <color indexed="57"/>
        <rFont val="Arial"/>
        <family val="2"/>
      </rPr>
      <t>a</t>
    </r>
    <r>
      <rPr>
        <sz val="10"/>
        <color indexed="57"/>
        <rFont val="Arial"/>
        <family val="2"/>
      </rPr>
      <t xml:space="preserve"> = ambient air temperature (°F)</t>
    </r>
  </si>
  <si>
    <r>
      <t>Scroll</t>
    </r>
    <r>
      <rPr>
        <b/>
        <sz val="10"/>
        <color indexed="12"/>
        <rFont val="Arial"/>
        <family val="2"/>
      </rPr>
      <t xml:space="preserve"> to desired material then </t>
    </r>
    <r>
      <rPr>
        <b/>
        <sz val="11"/>
        <color indexed="12"/>
        <rFont val="Arial"/>
        <family val="2"/>
      </rPr>
      <t>Click</t>
    </r>
    <r>
      <rPr>
        <b/>
        <sz val="10"/>
        <color indexed="12"/>
        <rFont val="Arial"/>
        <family val="2"/>
      </rPr>
      <t xml:space="preserve"> on selection</t>
    </r>
  </si>
  <si>
    <t xml:space="preserve">             SECTIONAL FACTORS FOR STEEL MEMBERS</t>
  </si>
  <si>
    <t>ESTIMATING FIRE RESISTANCE TIME USING QUASI-STEADY-STATE APPROACH</t>
  </si>
  <si>
    <r>
      <t>T</t>
    </r>
    <r>
      <rPr>
        <vertAlign val="subscript"/>
        <sz val="10"/>
        <color indexed="57"/>
        <rFont val="Arial"/>
        <family val="2"/>
      </rPr>
      <t>f</t>
    </r>
    <r>
      <rPr>
        <sz val="10"/>
        <color indexed="57"/>
        <rFont val="Arial"/>
        <family val="2"/>
      </rPr>
      <t xml:space="preserve"> = fire exposure temperature (°F)</t>
    </r>
  </si>
  <si>
    <r>
      <t>Scroll</t>
    </r>
    <r>
      <rPr>
        <b/>
        <sz val="10"/>
        <color indexed="12"/>
        <rFont val="Arial"/>
        <family val="2"/>
      </rPr>
      <t xml:space="preserve"> to desired beam size then </t>
    </r>
    <r>
      <rPr>
        <b/>
        <sz val="11"/>
        <color indexed="12"/>
        <rFont val="Arial"/>
        <family val="2"/>
      </rPr>
      <t>Click</t>
    </r>
    <r>
      <rPr>
        <b/>
        <sz val="10"/>
        <color indexed="12"/>
        <rFont val="Arial"/>
        <family val="2"/>
      </rPr>
      <t xml:space="preserve"> on selection</t>
    </r>
  </si>
  <si>
    <t>Btu/ft-hr-°F</t>
  </si>
  <si>
    <t>Btu/ft-sec-°F</t>
  </si>
  <si>
    <r>
      <t>c</t>
    </r>
    <r>
      <rPr>
        <vertAlign val="subscript"/>
        <sz val="10"/>
        <color indexed="57"/>
        <rFont val="Arial"/>
        <family val="2"/>
      </rPr>
      <t>i</t>
    </r>
    <r>
      <rPr>
        <sz val="10"/>
        <color indexed="57"/>
        <rFont val="Arial"/>
        <family val="2"/>
      </rPr>
      <t xml:space="preserve">  = specific heat of spray-applied material (BTU/lb-°F)</t>
    </r>
  </si>
  <si>
    <t>COLUMNS</t>
  </si>
  <si>
    <t>BEAMS</t>
  </si>
  <si>
    <t>Scroll to desired column size then Click on selection</t>
  </si>
  <si>
    <t>Prepared by:</t>
  </si>
  <si>
    <t>Date</t>
  </si>
  <si>
    <t>Checked by:</t>
  </si>
  <si>
    <r>
      <t xml:space="preserve">Reference: </t>
    </r>
    <r>
      <rPr>
        <i/>
        <sz val="8"/>
        <color indexed="10"/>
        <rFont val="Arial"/>
        <family val="2"/>
      </rPr>
      <t>"Analytical Methods for Determining Fire Resistance of Steel Members,"</t>
    </r>
  </si>
  <si>
    <r>
      <t xml:space="preserve">Reference: </t>
    </r>
    <r>
      <rPr>
        <i/>
        <sz val="8"/>
        <color indexed="10"/>
        <rFont val="Arial"/>
        <family val="2"/>
      </rPr>
      <t>Buchanan, A. H., Structural Design for Fire Safety, 2001, Page 179.</t>
    </r>
  </si>
  <si>
    <r>
      <t>Reference:</t>
    </r>
    <r>
      <rPr>
        <i/>
        <sz val="8"/>
        <color indexed="10"/>
        <rFont val="Arial"/>
        <family val="2"/>
      </rPr>
      <t xml:space="preserve"> Buchanan, A. H., Structural Design for Fire Safety, 2001, Page 182.</t>
    </r>
  </si>
  <si>
    <t>Calculate</t>
  </si>
  <si>
    <t>Parameters in YELLOW CELLS are Entered by the User.</t>
  </si>
  <si>
    <r>
      <t>Ambient Air Temperature (T</t>
    </r>
    <r>
      <rPr>
        <vertAlign val="subscript"/>
        <sz val="10"/>
        <color indexed="10"/>
        <rFont val="Arial"/>
        <family val="2"/>
      </rPr>
      <t>a</t>
    </r>
    <r>
      <rPr>
        <sz val="10"/>
        <color indexed="10"/>
        <rFont val="Arial"/>
        <family val="2"/>
      </rPr>
      <t xml:space="preserve">) </t>
    </r>
  </si>
  <si>
    <r>
      <t>D</t>
    </r>
    <r>
      <rPr>
        <b/>
        <sz val="10"/>
        <color indexed="57"/>
        <rFont val="Arial"/>
        <family val="2"/>
      </rPr>
      <t>T</t>
    </r>
    <r>
      <rPr>
        <b/>
        <vertAlign val="subscript"/>
        <sz val="10"/>
        <color indexed="57"/>
        <rFont val="Arial"/>
        <family val="2"/>
      </rPr>
      <t xml:space="preserve">s </t>
    </r>
  </si>
  <si>
    <r>
      <t>T</t>
    </r>
    <r>
      <rPr>
        <b/>
        <vertAlign val="subscript"/>
        <sz val="10"/>
        <color indexed="57"/>
        <rFont val="Arial"/>
        <family val="2"/>
      </rPr>
      <t xml:space="preserve">s </t>
    </r>
  </si>
  <si>
    <t>User Specified Value</t>
  </si>
  <si>
    <t>Enter Value</t>
  </si>
  <si>
    <t>Revision Log</t>
  </si>
  <si>
    <t xml:space="preserve">                                      Description of Revision</t>
  </si>
  <si>
    <t>1805.0</t>
  </si>
  <si>
    <r>
      <t>c</t>
    </r>
    <r>
      <rPr>
        <vertAlign val="subscript"/>
        <sz val="10"/>
        <color indexed="57"/>
        <rFont val="Arial"/>
        <family val="2"/>
      </rPr>
      <t xml:space="preserve">i </t>
    </r>
    <r>
      <rPr>
        <sz val="10"/>
        <color indexed="57"/>
        <rFont val="Arial"/>
        <family val="2"/>
      </rPr>
      <t xml:space="preserve"> = specific heat of spray-applied material (Btu/lb-°F)</t>
    </r>
  </si>
  <si>
    <r>
      <t xml:space="preserve">The Failure Temperature for Steel Columns is Assumed at </t>
    </r>
    <r>
      <rPr>
        <sz val="11"/>
        <color indexed="10"/>
        <rFont val="Arial"/>
        <family val="2"/>
      </rPr>
      <t>1000 °F (538 °C)</t>
    </r>
  </si>
  <si>
    <t>Original issue with final text.</t>
  </si>
  <si>
    <t xml:space="preserve">carbon steel structural members begin to fail.  Predicted </t>
  </si>
  <si>
    <t>Caution!  This equation is only valid up to 1000 °F (538 °C) where</t>
  </si>
  <si>
    <t>temperatures above 1000 °F (538 °C) are not accurate or valid.</t>
  </si>
  <si>
    <t>Version 1805.1</t>
  </si>
  <si>
    <t>The following calculations estimate the full-scale cable tray heat release rate.</t>
  </si>
  <si>
    <t>Parameters in GREEN CELLS are Automatically Selected from the DROP DOWN MENU for the Cable Type Selected.</t>
  </si>
  <si>
    <t xml:space="preserve">All subsequent output values are calculated by the spreadsheet and based on values specified in the input parameters.  This spreadsheet is protected </t>
  </si>
  <si>
    <t>and secure to avoid errors due to a wrong entry in a cell(s).  The chapter in the NUREG should be read before an analysis is made.</t>
  </si>
  <si>
    <t>Project / Inspection Title:</t>
  </si>
  <si>
    <t>CHAPTER 17</t>
  </si>
  <si>
    <t>ESTIMATING FIRE RESISTANCE TIME OF STEEL BEAMS</t>
  </si>
  <si>
    <t>PROTECTED BY FIRE PROTECTION INSULATION</t>
  </si>
  <si>
    <t>(QUASI-STEADY-STATE APPROACH)</t>
  </si>
  <si>
    <r>
      <t>D</t>
    </r>
    <r>
      <rPr>
        <b/>
        <sz val="18"/>
        <color indexed="57"/>
        <rFont val="Arial"/>
        <family val="2"/>
      </rPr>
      <t>T</t>
    </r>
    <r>
      <rPr>
        <b/>
        <vertAlign val="subscript"/>
        <sz val="18"/>
        <color indexed="57"/>
        <rFont val="Arial"/>
        <family val="2"/>
      </rPr>
      <t>s</t>
    </r>
    <r>
      <rPr>
        <b/>
        <sz val="18"/>
        <color indexed="57"/>
        <rFont val="Arial"/>
        <family val="2"/>
      </rPr>
      <t xml:space="preserve"> = (k</t>
    </r>
    <r>
      <rPr>
        <b/>
        <vertAlign val="subscript"/>
        <sz val="18"/>
        <color indexed="57"/>
        <rFont val="Arial"/>
        <family val="2"/>
      </rPr>
      <t xml:space="preserve">i </t>
    </r>
    <r>
      <rPr>
        <b/>
        <sz val="18"/>
        <color indexed="57"/>
        <rFont val="Arial"/>
        <family val="2"/>
      </rPr>
      <t>/(c</t>
    </r>
    <r>
      <rPr>
        <b/>
        <vertAlign val="subscript"/>
        <sz val="18"/>
        <color indexed="57"/>
        <rFont val="Arial"/>
        <family val="2"/>
      </rPr>
      <t>s</t>
    </r>
    <r>
      <rPr>
        <b/>
        <sz val="18"/>
        <color indexed="57"/>
        <rFont val="Arial"/>
        <family val="2"/>
      </rPr>
      <t xml:space="preserve"> h W/D + 1/2 c</t>
    </r>
    <r>
      <rPr>
        <b/>
        <vertAlign val="subscript"/>
        <sz val="18"/>
        <color indexed="57"/>
        <rFont val="Arial"/>
        <family val="2"/>
      </rPr>
      <t xml:space="preserve">i </t>
    </r>
    <r>
      <rPr>
        <b/>
        <sz val="18"/>
        <color indexed="57"/>
        <rFont val="Symbol"/>
        <family val="1"/>
      </rPr>
      <t>r</t>
    </r>
    <r>
      <rPr>
        <b/>
        <vertAlign val="subscript"/>
        <sz val="18"/>
        <color indexed="57"/>
        <rFont val="Arial"/>
        <family val="2"/>
      </rPr>
      <t xml:space="preserve">i </t>
    </r>
    <r>
      <rPr>
        <b/>
        <sz val="18"/>
        <color indexed="57"/>
        <rFont val="Arial"/>
        <family val="2"/>
      </rPr>
      <t>h</t>
    </r>
    <r>
      <rPr>
        <b/>
        <vertAlign val="superscript"/>
        <sz val="18"/>
        <color indexed="57"/>
        <rFont val="Arial"/>
        <family val="2"/>
      </rPr>
      <t>2</t>
    </r>
    <r>
      <rPr>
        <b/>
        <sz val="18"/>
        <color indexed="57"/>
        <rFont val="Arial"/>
        <family val="2"/>
      </rPr>
      <t>)) (T</t>
    </r>
    <r>
      <rPr>
        <b/>
        <vertAlign val="subscript"/>
        <sz val="18"/>
        <color indexed="57"/>
        <rFont val="Arial"/>
        <family val="2"/>
      </rPr>
      <t>f</t>
    </r>
    <r>
      <rPr>
        <b/>
        <sz val="18"/>
        <color indexed="57"/>
        <rFont val="Arial"/>
        <family val="2"/>
      </rPr>
      <t xml:space="preserve"> - T</t>
    </r>
    <r>
      <rPr>
        <b/>
        <vertAlign val="subscript"/>
        <sz val="18"/>
        <color indexed="57"/>
        <rFont val="Arial"/>
        <family val="2"/>
      </rPr>
      <t>s</t>
    </r>
    <r>
      <rPr>
        <b/>
        <sz val="18"/>
        <color indexed="57"/>
        <rFont val="Arial"/>
        <family val="2"/>
      </rPr>
      <t xml:space="preserve">) </t>
    </r>
    <r>
      <rPr>
        <b/>
        <sz val="18"/>
        <color indexed="57"/>
        <rFont val="Symbol"/>
        <family val="1"/>
      </rPr>
      <t>D</t>
    </r>
    <r>
      <rPr>
        <b/>
        <sz val="18"/>
        <color indexed="57"/>
        <rFont val="Arial"/>
        <family val="2"/>
      </rPr>
      <t>t</t>
    </r>
  </si>
  <si>
    <r>
      <t>c</t>
    </r>
    <r>
      <rPr>
        <b/>
        <vertAlign val="subscript"/>
        <sz val="16"/>
        <color indexed="57"/>
        <rFont val="Arial"/>
        <family val="2"/>
      </rPr>
      <t>s</t>
    </r>
    <r>
      <rPr>
        <b/>
        <sz val="16"/>
        <color indexed="57"/>
        <rFont val="Arial"/>
        <family val="2"/>
      </rPr>
      <t xml:space="preserve"> W/D &gt; 2 c</t>
    </r>
    <r>
      <rPr>
        <b/>
        <vertAlign val="subscript"/>
        <sz val="16"/>
        <color indexed="57"/>
        <rFont val="Arial"/>
        <family val="2"/>
      </rPr>
      <t>i</t>
    </r>
    <r>
      <rPr>
        <b/>
        <sz val="16"/>
        <color indexed="57"/>
        <rFont val="Symbol"/>
        <family val="1"/>
      </rPr>
      <t xml:space="preserve"> r</t>
    </r>
    <r>
      <rPr>
        <b/>
        <vertAlign val="subscript"/>
        <sz val="16"/>
        <color indexed="57"/>
        <rFont val="Arial"/>
        <family val="2"/>
      </rPr>
      <t>i</t>
    </r>
    <r>
      <rPr>
        <b/>
        <sz val="16"/>
        <color indexed="57"/>
        <rFont val="Arial"/>
        <family val="2"/>
      </rPr>
      <t xml:space="preserve"> h</t>
    </r>
  </si>
  <si>
    <r>
      <t>D</t>
    </r>
    <r>
      <rPr>
        <b/>
        <sz val="16"/>
        <color indexed="57"/>
        <rFont val="Arial"/>
        <family val="2"/>
      </rPr>
      <t>t = 15.9 W/D</t>
    </r>
  </si>
  <si>
    <r>
      <t>T</t>
    </r>
    <r>
      <rPr>
        <b/>
        <vertAlign val="subscript"/>
        <sz val="16"/>
        <color indexed="57"/>
        <rFont val="Arial"/>
        <family val="2"/>
      </rPr>
      <t>f</t>
    </r>
    <r>
      <rPr>
        <b/>
        <sz val="16"/>
        <color indexed="57"/>
        <rFont val="Arial"/>
        <family val="2"/>
      </rPr>
      <t xml:space="preserve"> = C</t>
    </r>
    <r>
      <rPr>
        <b/>
        <vertAlign val="subscript"/>
        <sz val="16"/>
        <color indexed="57"/>
        <rFont val="Arial"/>
        <family val="2"/>
      </rPr>
      <t>1</t>
    </r>
    <r>
      <rPr>
        <b/>
        <sz val="16"/>
        <color indexed="57"/>
        <rFont val="Arial"/>
        <family val="2"/>
      </rPr>
      <t xml:space="preserve"> LOG (0.133 t + 1) + T</t>
    </r>
    <r>
      <rPr>
        <b/>
        <vertAlign val="subscript"/>
        <sz val="16"/>
        <color indexed="57"/>
        <rFont val="Arial"/>
        <family val="2"/>
      </rPr>
      <t>a</t>
    </r>
  </si>
  <si>
    <r>
      <t>D</t>
    </r>
    <r>
      <rPr>
        <b/>
        <sz val="18"/>
        <color indexed="57"/>
        <rFont val="Arial"/>
        <family val="2"/>
      </rPr>
      <t>T</t>
    </r>
    <r>
      <rPr>
        <b/>
        <vertAlign val="subscript"/>
        <sz val="18"/>
        <color indexed="57"/>
        <rFont val="Arial"/>
        <family val="2"/>
      </rPr>
      <t>s1</t>
    </r>
    <r>
      <rPr>
        <b/>
        <sz val="18"/>
        <color indexed="57"/>
        <rFont val="Arial"/>
        <family val="2"/>
      </rPr>
      <t xml:space="preserve"> = (k</t>
    </r>
    <r>
      <rPr>
        <b/>
        <vertAlign val="subscript"/>
        <sz val="18"/>
        <color indexed="57"/>
        <rFont val="Arial"/>
        <family val="2"/>
      </rPr>
      <t xml:space="preserve">i </t>
    </r>
    <r>
      <rPr>
        <b/>
        <sz val="18"/>
        <color indexed="57"/>
        <rFont val="Arial"/>
        <family val="2"/>
      </rPr>
      <t>/(c</t>
    </r>
    <r>
      <rPr>
        <b/>
        <vertAlign val="subscript"/>
        <sz val="18"/>
        <color indexed="57"/>
        <rFont val="Arial"/>
        <family val="2"/>
      </rPr>
      <t>s</t>
    </r>
    <r>
      <rPr>
        <b/>
        <sz val="18"/>
        <color indexed="57"/>
        <rFont val="Arial"/>
        <family val="2"/>
      </rPr>
      <t xml:space="preserve"> h W/D + 1/2 c</t>
    </r>
    <r>
      <rPr>
        <b/>
        <vertAlign val="subscript"/>
        <sz val="18"/>
        <color indexed="57"/>
        <rFont val="Arial"/>
        <family val="2"/>
      </rPr>
      <t xml:space="preserve">i </t>
    </r>
    <r>
      <rPr>
        <b/>
        <sz val="18"/>
        <color indexed="57"/>
        <rFont val="Symbol"/>
        <family val="1"/>
      </rPr>
      <t>r</t>
    </r>
    <r>
      <rPr>
        <b/>
        <vertAlign val="subscript"/>
        <sz val="18"/>
        <color indexed="57"/>
        <rFont val="Arial"/>
        <family val="2"/>
      </rPr>
      <t xml:space="preserve">i </t>
    </r>
    <r>
      <rPr>
        <b/>
        <sz val="18"/>
        <color indexed="57"/>
        <rFont val="Arial"/>
        <family val="2"/>
      </rPr>
      <t>h</t>
    </r>
    <r>
      <rPr>
        <b/>
        <vertAlign val="superscript"/>
        <sz val="18"/>
        <color indexed="57"/>
        <rFont val="Arial"/>
        <family val="2"/>
      </rPr>
      <t>2</t>
    </r>
    <r>
      <rPr>
        <b/>
        <sz val="18"/>
        <color indexed="57"/>
        <rFont val="Arial"/>
        <family val="2"/>
      </rPr>
      <t>)) ((C</t>
    </r>
    <r>
      <rPr>
        <b/>
        <vertAlign val="subscript"/>
        <sz val="18"/>
        <color indexed="57"/>
        <rFont val="Arial"/>
        <family val="2"/>
      </rPr>
      <t>1</t>
    </r>
    <r>
      <rPr>
        <b/>
        <sz val="18"/>
        <color indexed="57"/>
        <rFont val="Arial"/>
        <family val="2"/>
      </rPr>
      <t xml:space="preserve"> LOG (0.133 t</t>
    </r>
    <r>
      <rPr>
        <b/>
        <vertAlign val="subscript"/>
        <sz val="18"/>
        <color indexed="57"/>
        <rFont val="Arial"/>
        <family val="2"/>
      </rPr>
      <t>1</t>
    </r>
    <r>
      <rPr>
        <b/>
        <sz val="18"/>
        <color indexed="57"/>
        <rFont val="Arial"/>
        <family val="2"/>
      </rPr>
      <t xml:space="preserve"> + 1)+T</t>
    </r>
    <r>
      <rPr>
        <b/>
        <vertAlign val="subscript"/>
        <sz val="18"/>
        <color indexed="57"/>
        <rFont val="Arial"/>
        <family val="2"/>
      </rPr>
      <t>a</t>
    </r>
    <r>
      <rPr>
        <b/>
        <sz val="18"/>
        <color indexed="57"/>
        <rFont val="Arial"/>
        <family val="2"/>
      </rPr>
      <t>) - T</t>
    </r>
    <r>
      <rPr>
        <b/>
        <vertAlign val="subscript"/>
        <sz val="18"/>
        <color indexed="57"/>
        <rFont val="Arial"/>
        <family val="2"/>
      </rPr>
      <t>s0</t>
    </r>
    <r>
      <rPr>
        <b/>
        <sz val="18"/>
        <color indexed="57"/>
        <rFont val="Arial"/>
        <family val="2"/>
      </rPr>
      <t xml:space="preserve">) </t>
    </r>
    <r>
      <rPr>
        <b/>
        <sz val="18"/>
        <color indexed="57"/>
        <rFont val="Symbol"/>
        <family val="1"/>
      </rPr>
      <t>D</t>
    </r>
    <r>
      <rPr>
        <b/>
        <sz val="18"/>
        <color indexed="57"/>
        <rFont val="Arial"/>
        <family val="2"/>
      </rPr>
      <t>t</t>
    </r>
  </si>
  <si>
    <r>
      <t>D</t>
    </r>
    <r>
      <rPr>
        <b/>
        <sz val="18"/>
        <color indexed="57"/>
        <rFont val="Arial"/>
        <family val="2"/>
      </rPr>
      <t>T</t>
    </r>
    <r>
      <rPr>
        <b/>
        <vertAlign val="subscript"/>
        <sz val="18"/>
        <color indexed="57"/>
        <rFont val="Arial"/>
        <family val="2"/>
      </rPr>
      <t>s2</t>
    </r>
    <r>
      <rPr>
        <b/>
        <sz val="18"/>
        <color indexed="57"/>
        <rFont val="Arial"/>
        <family val="2"/>
      </rPr>
      <t xml:space="preserve"> = (k</t>
    </r>
    <r>
      <rPr>
        <b/>
        <vertAlign val="subscript"/>
        <sz val="18"/>
        <color indexed="57"/>
        <rFont val="Arial"/>
        <family val="2"/>
      </rPr>
      <t xml:space="preserve">i </t>
    </r>
    <r>
      <rPr>
        <b/>
        <sz val="18"/>
        <color indexed="57"/>
        <rFont val="Arial"/>
        <family val="2"/>
      </rPr>
      <t>/(c</t>
    </r>
    <r>
      <rPr>
        <b/>
        <vertAlign val="subscript"/>
        <sz val="18"/>
        <color indexed="57"/>
        <rFont val="Arial"/>
        <family val="2"/>
      </rPr>
      <t>s</t>
    </r>
    <r>
      <rPr>
        <b/>
        <sz val="18"/>
        <color indexed="57"/>
        <rFont val="Arial"/>
        <family val="2"/>
      </rPr>
      <t xml:space="preserve"> h W/D + 1/2 c</t>
    </r>
    <r>
      <rPr>
        <b/>
        <vertAlign val="subscript"/>
        <sz val="18"/>
        <color indexed="57"/>
        <rFont val="Arial"/>
        <family val="2"/>
      </rPr>
      <t xml:space="preserve">i </t>
    </r>
    <r>
      <rPr>
        <b/>
        <sz val="18"/>
        <color indexed="57"/>
        <rFont val="Symbol"/>
        <family val="1"/>
      </rPr>
      <t>r</t>
    </r>
    <r>
      <rPr>
        <b/>
        <vertAlign val="subscript"/>
        <sz val="18"/>
        <color indexed="57"/>
        <rFont val="Arial"/>
        <family val="2"/>
      </rPr>
      <t xml:space="preserve">i </t>
    </r>
    <r>
      <rPr>
        <b/>
        <sz val="18"/>
        <color indexed="57"/>
        <rFont val="Arial"/>
        <family val="2"/>
      </rPr>
      <t>h</t>
    </r>
    <r>
      <rPr>
        <b/>
        <vertAlign val="superscript"/>
        <sz val="18"/>
        <color indexed="57"/>
        <rFont val="Arial"/>
        <family val="2"/>
      </rPr>
      <t>2</t>
    </r>
    <r>
      <rPr>
        <b/>
        <sz val="18"/>
        <color indexed="57"/>
        <rFont val="Arial"/>
        <family val="2"/>
      </rPr>
      <t>)) ((C</t>
    </r>
    <r>
      <rPr>
        <b/>
        <vertAlign val="subscript"/>
        <sz val="18"/>
        <color indexed="57"/>
        <rFont val="Arial"/>
        <family val="2"/>
      </rPr>
      <t>1</t>
    </r>
    <r>
      <rPr>
        <b/>
        <sz val="18"/>
        <color indexed="57"/>
        <rFont val="Arial"/>
        <family val="2"/>
      </rPr>
      <t xml:space="preserve"> LOG (0.133 t</t>
    </r>
    <r>
      <rPr>
        <b/>
        <vertAlign val="subscript"/>
        <sz val="18"/>
        <color indexed="57"/>
        <rFont val="Arial"/>
        <family val="2"/>
      </rPr>
      <t>2</t>
    </r>
    <r>
      <rPr>
        <b/>
        <sz val="18"/>
        <color indexed="57"/>
        <rFont val="Arial"/>
        <family val="2"/>
      </rPr>
      <t xml:space="preserve"> + 1)+T</t>
    </r>
    <r>
      <rPr>
        <b/>
        <vertAlign val="subscript"/>
        <sz val="18"/>
        <color indexed="57"/>
        <rFont val="Arial"/>
        <family val="2"/>
      </rPr>
      <t>a</t>
    </r>
    <r>
      <rPr>
        <b/>
        <sz val="18"/>
        <color indexed="57"/>
        <rFont val="Arial"/>
        <family val="2"/>
      </rPr>
      <t>) - T</t>
    </r>
    <r>
      <rPr>
        <b/>
        <vertAlign val="subscript"/>
        <sz val="18"/>
        <color indexed="57"/>
        <rFont val="Arial"/>
        <family val="2"/>
      </rPr>
      <t>s</t>
    </r>
    <r>
      <rPr>
        <b/>
        <sz val="18"/>
        <color indexed="57"/>
        <rFont val="Arial"/>
        <family val="2"/>
      </rPr>
      <t xml:space="preserve">) </t>
    </r>
    <r>
      <rPr>
        <b/>
        <sz val="18"/>
        <color indexed="57"/>
        <rFont val="Symbol"/>
        <family val="1"/>
      </rPr>
      <t>D</t>
    </r>
    <r>
      <rPr>
        <b/>
        <sz val="18"/>
        <color indexed="57"/>
        <rFont val="Arial"/>
        <family val="2"/>
      </rPr>
      <t>t</t>
    </r>
  </si>
  <si>
    <t>Answer</t>
  </si>
  <si>
    <t>NOTE:</t>
  </si>
  <si>
    <r>
      <t>The above calculations are based on principles developed in the SFPE Handbook of Fire Protection Engineering, 3</t>
    </r>
    <r>
      <rPr>
        <vertAlign val="superscript"/>
        <sz val="11"/>
        <color indexed="43"/>
        <rFont val="Arial"/>
        <family val="2"/>
      </rPr>
      <t>rd</t>
    </r>
    <r>
      <rPr>
        <sz val="11"/>
        <color indexed="43"/>
        <rFont val="Arial"/>
        <family val="2"/>
      </rPr>
      <t xml:space="preserve"> Edition, 2002.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spreadsheets, please send an email to David.Stroup@nrc.gov or Naeem.Iqbal@nrc.gov.</t>
    </r>
  </si>
  <si>
    <t>Date:</t>
  </si>
  <si>
    <t>Organization:</t>
  </si>
  <si>
    <t>Additional Information:</t>
  </si>
  <si>
    <r>
      <t>lb/ft</t>
    </r>
    <r>
      <rPr>
        <vertAlign val="superscript"/>
        <sz val="10"/>
        <color indexed="10"/>
        <rFont val="Arial"/>
        <family val="2"/>
      </rPr>
      <t>2</t>
    </r>
  </si>
  <si>
    <r>
      <t>lb/ft</t>
    </r>
    <r>
      <rPr>
        <vertAlign val="superscript"/>
        <sz val="10"/>
        <color indexed="10"/>
        <rFont val="Arial"/>
        <family val="2"/>
      </rPr>
      <t>3</t>
    </r>
  </si>
  <si>
    <t>ESTIMATING FIRE RESISTANCE TIME OF STEEL COLUMNS</t>
  </si>
  <si>
    <r>
      <t>"SFPE Handbook of Fire Protection Engineering, 3</t>
    </r>
    <r>
      <rPr>
        <i/>
        <vertAlign val="superscript"/>
        <sz val="8"/>
        <color indexed="10"/>
        <rFont val="Arial"/>
        <family val="2"/>
      </rPr>
      <t>rd</t>
    </r>
    <r>
      <rPr>
        <i/>
        <sz val="8"/>
        <color indexed="10"/>
        <rFont val="Arial"/>
        <family val="2"/>
      </rPr>
      <t xml:space="preserve"> Edition, 2002, Page 4-209.</t>
    </r>
  </si>
  <si>
    <r>
      <t>ρ</t>
    </r>
    <r>
      <rPr>
        <b/>
        <vertAlign val="subscript"/>
        <sz val="10"/>
        <color indexed="12"/>
        <rFont val="Arial"/>
        <family val="2"/>
      </rPr>
      <t>i</t>
    </r>
  </si>
  <si>
    <r>
      <t>Conductivity k</t>
    </r>
    <r>
      <rPr>
        <b/>
        <vertAlign val="subscript"/>
        <sz val="10"/>
        <color indexed="12"/>
        <rFont val="Arial"/>
        <family val="2"/>
      </rPr>
      <t>i</t>
    </r>
  </si>
  <si>
    <r>
      <t>c</t>
    </r>
    <r>
      <rPr>
        <b/>
        <vertAlign val="subscript"/>
        <sz val="10"/>
        <color indexed="12"/>
        <rFont val="Arial"/>
        <family val="2"/>
      </rPr>
      <t>i</t>
    </r>
  </si>
  <si>
    <r>
      <t>(lb/ft</t>
    </r>
    <r>
      <rPr>
        <b/>
        <vertAlign val="superscript"/>
        <sz val="10"/>
        <color indexed="12"/>
        <rFont val="Arial"/>
        <family val="2"/>
      </rPr>
      <t>3</t>
    </r>
    <r>
      <rPr>
        <b/>
        <sz val="10"/>
        <color indexed="12"/>
        <rFont val="Arial"/>
        <family val="2"/>
      </rPr>
      <t>)</t>
    </r>
  </si>
  <si>
    <r>
      <t>T</t>
    </r>
    <r>
      <rPr>
        <b/>
        <vertAlign val="subscript"/>
        <sz val="16"/>
        <color indexed="57"/>
        <rFont val="Arial"/>
        <family val="2"/>
      </rPr>
      <t>f</t>
    </r>
    <r>
      <rPr>
        <b/>
        <sz val="16"/>
        <color indexed="57"/>
        <rFont val="Arial"/>
        <family val="2"/>
      </rPr>
      <t xml:space="preserve"> = C</t>
    </r>
    <r>
      <rPr>
        <b/>
        <vertAlign val="subscript"/>
        <sz val="16"/>
        <color indexed="57"/>
        <rFont val="Arial"/>
        <family val="2"/>
      </rPr>
      <t>1</t>
    </r>
    <r>
      <rPr>
        <b/>
        <sz val="16"/>
        <color indexed="57"/>
        <rFont val="Arial"/>
        <family val="2"/>
      </rPr>
      <t xml:space="preserve"> LOG (0.133 t + 1) + T</t>
    </r>
    <r>
      <rPr>
        <b/>
        <vertAlign val="subscript"/>
        <sz val="16"/>
        <color indexed="57"/>
        <rFont val="Arial"/>
        <family val="2"/>
      </rPr>
      <t>0</t>
    </r>
  </si>
  <si>
    <t>cm</t>
  </si>
  <si>
    <t>°C</t>
  </si>
  <si>
    <t>(°C)</t>
  </si>
  <si>
    <t>(SI Units)</t>
  </si>
  <si>
    <t>h ≥ 1/6 cm</t>
  </si>
  <si>
    <t>1805.1</t>
  </si>
  <si>
    <t>March 2011</t>
  </si>
  <si>
    <t>Revised e-mail addresses, corrected editorial errors, revised print pagination</t>
  </si>
  <si>
    <t>and print layout.</t>
  </si>
  <si>
    <t xml:space="preserve">Revised e-mail addresses, corrected editorial errors, revised print pagination and </t>
  </si>
  <si>
    <t>print layout.</t>
  </si>
  <si>
    <t>December 2004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</si>
</sst>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409]h:mm:ss\ AM/PM"/>
    <numFmt numFmtId="166" formatCode="[$-409]dddd\,\ mmmm\ dd\,\ yyyy"/>
    <numFmt numFmtId="167" formatCode="0.0"/>
    <numFmt numFmtId="168" formatCode="0.0000"/>
    <numFmt numFmtId="169" formatCode="0.00000"/>
  </numFmts>
  <fonts count="116">
    <font>
      <sz val="10"/>
      <name val="Arial"/>
      <family val="0"/>
    </font>
    <font>
      <b/>
      <sz val="14"/>
      <name val="Arial"/>
      <family val="2"/>
    </font>
    <font>
      <sz val="10"/>
      <color indexed="13"/>
      <name val="Arial"/>
      <family val="2"/>
    </font>
    <font>
      <b/>
      <sz val="10"/>
      <color indexed="8"/>
      <name val="Arial"/>
      <family val="2"/>
    </font>
    <font>
      <sz val="6"/>
      <color indexed="48"/>
      <name val="Arial"/>
      <family val="2"/>
    </font>
    <font>
      <sz val="10"/>
      <color indexed="10"/>
      <name val="Arial"/>
      <family val="2"/>
    </font>
    <font>
      <vertAlign val="subscript"/>
      <sz val="10"/>
      <color indexed="10"/>
      <name val="Arial"/>
      <family val="2"/>
    </font>
    <font>
      <sz val="10"/>
      <color indexed="57"/>
      <name val="Arial"/>
      <family val="2"/>
    </font>
    <font>
      <sz val="9"/>
      <color indexed="57"/>
      <name val="Arial"/>
      <family val="2"/>
    </font>
    <font>
      <vertAlign val="subscript"/>
      <sz val="10"/>
      <color indexed="57"/>
      <name val="Arial"/>
      <family val="2"/>
    </font>
    <font>
      <sz val="10"/>
      <color indexed="57"/>
      <name val="Symbol"/>
      <family val="1"/>
    </font>
    <font>
      <b/>
      <sz val="12"/>
      <color indexed="57"/>
      <name val="Arial"/>
      <family val="2"/>
    </font>
    <font>
      <sz val="10"/>
      <color indexed="53"/>
      <name val="Arial"/>
      <family val="2"/>
    </font>
    <font>
      <sz val="10"/>
      <color indexed="10"/>
      <name val="Symbol"/>
      <family val="1"/>
    </font>
    <font>
      <sz val="10"/>
      <color indexed="8"/>
      <name val="Arial"/>
      <family val="2"/>
    </font>
    <font>
      <sz val="8"/>
      <color indexed="10"/>
      <name val="Arial"/>
      <family val="2"/>
    </font>
    <font>
      <sz val="8"/>
      <name val="Arial"/>
      <family val="2"/>
    </font>
    <font>
      <vertAlign val="superscript"/>
      <sz val="10"/>
      <color indexed="57"/>
      <name val="Arial"/>
      <family val="2"/>
    </font>
    <font>
      <b/>
      <sz val="10"/>
      <color indexed="57"/>
      <name val="Arial"/>
      <family val="2"/>
    </font>
    <font>
      <b/>
      <sz val="10"/>
      <name val="Arial"/>
      <family val="2"/>
    </font>
    <font>
      <sz val="12"/>
      <name val="Arial"/>
      <family val="2"/>
    </font>
    <font>
      <b/>
      <sz val="10"/>
      <color indexed="10"/>
      <name val="Arial"/>
      <family val="2"/>
    </font>
    <font>
      <b/>
      <sz val="10"/>
      <color indexed="12"/>
      <name val="Arial"/>
      <family val="2"/>
    </font>
    <font>
      <sz val="10"/>
      <color indexed="12"/>
      <name val="Arial"/>
      <family val="2"/>
    </font>
    <font>
      <b/>
      <sz val="6"/>
      <color indexed="48"/>
      <name val="Arial"/>
      <family val="2"/>
    </font>
    <font>
      <b/>
      <vertAlign val="superscript"/>
      <sz val="6"/>
      <color indexed="48"/>
      <name val="Arial"/>
      <family val="2"/>
    </font>
    <font>
      <b/>
      <sz val="12"/>
      <color indexed="10"/>
      <name val="Arial"/>
      <family val="2"/>
    </font>
    <font>
      <b/>
      <sz val="12"/>
      <name val="Arial"/>
      <family val="2"/>
    </font>
    <font>
      <b/>
      <sz val="11"/>
      <color indexed="10"/>
      <name val="Arial"/>
      <family val="2"/>
    </font>
    <font>
      <sz val="10"/>
      <color indexed="48"/>
      <name val="Arial"/>
      <family val="2"/>
    </font>
    <font>
      <b/>
      <sz val="11"/>
      <color indexed="12"/>
      <name val="Arial"/>
      <family val="2"/>
    </font>
    <font>
      <sz val="8"/>
      <name val="Tahoma"/>
      <family val="2"/>
    </font>
    <font>
      <b/>
      <sz val="8"/>
      <name val="Tahoma"/>
      <family val="2"/>
    </font>
    <font>
      <i/>
      <sz val="8"/>
      <color indexed="10"/>
      <name val="Arial"/>
      <family val="2"/>
    </font>
    <font>
      <i/>
      <vertAlign val="superscript"/>
      <sz val="8"/>
      <color indexed="10"/>
      <name val="Arial"/>
      <family val="2"/>
    </font>
    <font>
      <b/>
      <sz val="11"/>
      <name val="Arial"/>
      <family val="2"/>
    </font>
    <font>
      <b/>
      <sz val="12"/>
      <color indexed="13"/>
      <name val="Arial"/>
      <family val="2"/>
    </font>
    <font>
      <b/>
      <sz val="10"/>
      <color indexed="57"/>
      <name val="Symbol"/>
      <family val="1"/>
    </font>
    <font>
      <b/>
      <vertAlign val="subscript"/>
      <sz val="10"/>
      <color indexed="57"/>
      <name val="Arial"/>
      <family val="2"/>
    </font>
    <font>
      <sz val="11"/>
      <name val="Arial"/>
      <family val="2"/>
    </font>
    <font>
      <sz val="11"/>
      <color indexed="10"/>
      <name val="Arial"/>
      <family val="2"/>
    </font>
    <font>
      <b/>
      <sz val="12"/>
      <color indexed="14"/>
      <name val="Arial"/>
      <family val="2"/>
    </font>
    <font>
      <b/>
      <sz val="16"/>
      <name val="Arial"/>
      <family val="2"/>
    </font>
    <font>
      <b/>
      <sz val="14"/>
      <color indexed="8"/>
      <name val="Arial"/>
      <family val="2"/>
    </font>
    <font>
      <sz val="11"/>
      <color indexed="8"/>
      <name val="Arial"/>
      <family val="2"/>
    </font>
    <font>
      <b/>
      <sz val="18"/>
      <color indexed="10"/>
      <name val="Arial"/>
      <family val="2"/>
    </font>
    <font>
      <sz val="18"/>
      <name val="Arial"/>
      <family val="2"/>
    </font>
    <font>
      <b/>
      <sz val="18"/>
      <color indexed="57"/>
      <name val="Arial"/>
      <family val="2"/>
    </font>
    <font>
      <sz val="18"/>
      <color indexed="57"/>
      <name val="Arial"/>
      <family val="2"/>
    </font>
    <font>
      <sz val="18"/>
      <color indexed="12"/>
      <name val="Arial"/>
      <family val="2"/>
    </font>
    <font>
      <sz val="18"/>
      <color indexed="48"/>
      <name val="Arial"/>
      <family val="2"/>
    </font>
    <font>
      <b/>
      <sz val="18"/>
      <name val="Arial"/>
      <family val="2"/>
    </font>
    <font>
      <b/>
      <sz val="18"/>
      <color indexed="57"/>
      <name val="Symbol"/>
      <family val="1"/>
    </font>
    <font>
      <b/>
      <vertAlign val="subscript"/>
      <sz val="18"/>
      <color indexed="57"/>
      <name val="Arial"/>
      <family val="2"/>
    </font>
    <font>
      <b/>
      <vertAlign val="superscript"/>
      <sz val="18"/>
      <color indexed="57"/>
      <name val="Arial"/>
      <family val="2"/>
    </font>
    <font>
      <sz val="16"/>
      <name val="Arial"/>
      <family val="2"/>
    </font>
    <font>
      <sz val="16"/>
      <color indexed="57"/>
      <name val="Arial"/>
      <family val="2"/>
    </font>
    <font>
      <b/>
      <sz val="16"/>
      <color indexed="57"/>
      <name val="Arial"/>
      <family val="2"/>
    </font>
    <font>
      <b/>
      <vertAlign val="subscript"/>
      <sz val="16"/>
      <color indexed="57"/>
      <name val="Arial"/>
      <family val="2"/>
    </font>
    <font>
      <b/>
      <sz val="16"/>
      <color indexed="57"/>
      <name val="Symbol"/>
      <family val="1"/>
    </font>
    <font>
      <b/>
      <sz val="11"/>
      <color indexed="14"/>
      <name val="Arial"/>
      <family val="2"/>
    </font>
    <font>
      <b/>
      <sz val="16"/>
      <color indexed="14"/>
      <name val="Arial"/>
      <family val="2"/>
    </font>
    <font>
      <b/>
      <sz val="11"/>
      <color indexed="9"/>
      <name val="Arial"/>
      <family val="2"/>
    </font>
    <font>
      <sz val="11"/>
      <color indexed="43"/>
      <name val="Arial"/>
      <family val="2"/>
    </font>
    <font>
      <vertAlign val="superscript"/>
      <sz val="11"/>
      <color indexed="43"/>
      <name val="Arial"/>
      <family val="2"/>
    </font>
    <font>
      <sz val="10"/>
      <color indexed="26"/>
      <name val="Arial"/>
      <family val="2"/>
    </font>
    <font>
      <b/>
      <sz val="10"/>
      <color indexed="14"/>
      <name val="Arial"/>
      <family val="2"/>
    </font>
    <font>
      <vertAlign val="superscript"/>
      <sz val="10"/>
      <color indexed="10"/>
      <name val="Arial"/>
      <family val="2"/>
    </font>
    <font>
      <b/>
      <vertAlign val="subscript"/>
      <sz val="10"/>
      <color indexed="12"/>
      <name val="Arial"/>
      <family val="2"/>
    </font>
    <font>
      <b/>
      <vertAlign val="superscrip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9"/>
      <name val="Arial"/>
      <family val="2"/>
    </font>
    <font>
      <sz val="10"/>
      <color indexed="9"/>
      <name val="Arial"/>
      <family val="2"/>
    </font>
    <font>
      <b/>
      <sz val="14"/>
      <color indexed="13"/>
      <name val="Arial"/>
      <family val="2"/>
    </font>
    <font>
      <sz val="18"/>
      <color indexed="9"/>
      <name val="Arial"/>
      <family val="2"/>
    </font>
    <font>
      <sz val="22.25"/>
      <color indexed="8"/>
      <name val="Arial"/>
      <family val="2"/>
    </font>
    <font>
      <sz val="10.25"/>
      <color indexed="8"/>
      <name val="Arial"/>
      <family val="2"/>
    </font>
    <font>
      <sz val="10.7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0"/>
      <name val="Arial"/>
      <family val="2"/>
    </font>
    <font>
      <sz val="10"/>
      <color theme="0"/>
      <name val="Arial"/>
      <family val="2"/>
    </font>
    <font>
      <b/>
      <sz val="14"/>
      <color rgb="FFFFFF00"/>
      <name val="Arial"/>
      <family val="2"/>
    </font>
    <font>
      <sz val="18"/>
      <color theme="0"/>
      <name val="Arial"/>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indexed="10"/>
        <bgColor indexed="64"/>
      </patternFill>
    </fill>
    <fill>
      <patternFill patternType="solid">
        <fgColor indexed="47"/>
        <bgColor indexed="64"/>
      </patternFill>
    </fill>
    <fill>
      <patternFill patternType="solid">
        <fgColor indexed="15"/>
        <bgColor indexed="64"/>
      </patternFill>
    </fill>
    <fill>
      <patternFill patternType="solid">
        <fgColor indexed="31"/>
        <bgColor indexed="64"/>
      </patternFill>
    </fill>
    <fill>
      <patternFill patternType="solid">
        <fgColor indexed="43"/>
        <bgColor indexed="64"/>
      </patternFill>
    </fill>
    <fill>
      <patternFill patternType="solid">
        <fgColor rgb="FFFF0000"/>
        <bgColor indexed="64"/>
      </patternFill>
    </fill>
    <fill>
      <patternFill patternType="solid">
        <fgColor rgb="FFFFFF99"/>
        <bgColor indexed="64"/>
      </patternFill>
    </fill>
    <fill>
      <patternFill patternType="solid">
        <fgColor theme="0"/>
        <bgColor indexed="64"/>
      </patternFill>
    </fill>
    <fill>
      <patternFill patternType="solid">
        <fgColor indexed="23"/>
        <bgColor indexed="64"/>
      </patternFill>
    </fill>
    <fill>
      <patternFill patternType="solid">
        <fgColor indexed="12"/>
        <bgColor indexed="64"/>
      </patternFill>
    </fill>
    <fill>
      <patternFill patternType="solid">
        <fgColor rgb="FF00FFFF"/>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color indexed="63"/>
      </bottom>
    </border>
    <border>
      <left>
        <color indexed="63"/>
      </left>
      <right>
        <color indexed="63"/>
      </right>
      <top>
        <color indexed="63"/>
      </top>
      <bottom style="thick"/>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color indexed="63"/>
      </top>
      <bottom style="medium"/>
    </border>
    <border>
      <left style="thin"/>
      <right style="thin"/>
      <top>
        <color indexed="63"/>
      </top>
      <bottom style="medium"/>
    </border>
    <border>
      <left style="thin"/>
      <right style="medium"/>
      <top style="thin"/>
      <bottom style="thin"/>
    </border>
    <border>
      <left style="thin"/>
      <right style="medium"/>
      <top style="thin"/>
      <bottom style="medium"/>
    </border>
    <border>
      <left>
        <color indexed="63"/>
      </left>
      <right style="medium"/>
      <top>
        <color indexed="63"/>
      </top>
      <bottom>
        <color indexed="63"/>
      </bottom>
    </border>
    <border>
      <left style="thin"/>
      <right style="medium"/>
      <top>
        <color indexed="63"/>
      </top>
      <bottom style="thin"/>
    </border>
    <border>
      <left>
        <color indexed="63"/>
      </left>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double"/>
      <right style="double"/>
      <top style="double"/>
      <bottom style="double"/>
    </border>
    <border>
      <left style="medium"/>
      <right style="thin"/>
      <top style="medium"/>
      <bottom>
        <color indexed="63"/>
      </bottom>
    </border>
    <border>
      <left>
        <color indexed="63"/>
      </left>
      <right style="medium"/>
      <top style="medium"/>
      <bottom>
        <color indexed="63"/>
      </bottom>
    </border>
    <border>
      <left style="medium"/>
      <right style="thin"/>
      <top style="thin"/>
      <bottom>
        <color indexed="63"/>
      </bottom>
    </border>
    <border>
      <left style="thin"/>
      <right style="medium"/>
      <top style="thin"/>
      <bottom>
        <color indexed="63"/>
      </bottom>
    </border>
    <border>
      <left>
        <color indexed="63"/>
      </left>
      <right>
        <color indexed="63"/>
      </right>
      <top style="double"/>
      <bottom style="double"/>
    </border>
    <border>
      <left>
        <color indexed="63"/>
      </left>
      <right style="double"/>
      <top style="double"/>
      <bottom style="double"/>
    </border>
    <border>
      <left style="double"/>
      <right style="double"/>
      <top style="double"/>
      <bottom style="medium"/>
    </border>
    <border>
      <left>
        <color indexed="63"/>
      </left>
      <right>
        <color indexed="63"/>
      </right>
      <top style="double"/>
      <bottom style="medium"/>
    </border>
    <border>
      <left>
        <color indexed="63"/>
      </left>
      <right style="double"/>
      <top style="double"/>
      <bottom style="medium"/>
    </border>
    <border>
      <left style="double"/>
      <right style="double"/>
      <top>
        <color indexed="63"/>
      </top>
      <bottom>
        <color indexed="63"/>
      </bottom>
    </border>
    <border>
      <left>
        <color indexed="63"/>
      </left>
      <right style="double"/>
      <top>
        <color indexed="63"/>
      </top>
      <bottom>
        <color indexed="63"/>
      </bottom>
    </border>
    <border>
      <left style="double"/>
      <right style="double"/>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style="double"/>
      <right style="double"/>
      <top style="thick"/>
      <bottom style="double"/>
    </border>
    <border>
      <left style="thin"/>
      <right>
        <color indexed="63"/>
      </right>
      <top style="thick"/>
      <bottom>
        <color indexed="63"/>
      </bottom>
    </border>
    <border>
      <left style="double"/>
      <right style="double"/>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style="medium"/>
      <top style="medium"/>
      <bottom style="medium"/>
    </border>
    <border>
      <left style="double"/>
      <right>
        <color indexed="63"/>
      </right>
      <top>
        <color indexed="63"/>
      </top>
      <bottom style="medium"/>
    </border>
    <border>
      <left style="double"/>
      <right>
        <color indexed="63"/>
      </right>
      <top>
        <color indexed="63"/>
      </top>
      <bottom>
        <color indexed="63"/>
      </bottom>
    </border>
    <border>
      <left style="double"/>
      <right>
        <color indexed="63"/>
      </right>
      <top>
        <color indexed="63"/>
      </top>
      <bottom style="double"/>
    </border>
    <border>
      <left style="double"/>
      <right>
        <color indexed="63"/>
      </right>
      <top style="double"/>
      <bottom style="double"/>
    </border>
    <border>
      <left style="double"/>
      <right>
        <color indexed="63"/>
      </right>
      <top style="double"/>
      <bottom style="medium"/>
    </border>
    <border>
      <left style="double"/>
      <right>
        <color indexed="63"/>
      </right>
      <top style="medium"/>
      <bottom>
        <color indexed="63"/>
      </bottom>
    </border>
    <border>
      <left>
        <color indexed="63"/>
      </left>
      <right style="double"/>
      <top style="medium"/>
      <bottom>
        <color indexed="63"/>
      </bottom>
    </border>
  </borders>
  <cellStyleXfs count="62">
    <xf numFmtId="1"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26" borderId="0" applyNumberFormat="0" applyBorder="0" applyAlignment="0" applyProtection="0"/>
    <xf numFmtId="0" fontId="97" fillId="27" borderId="1" applyNumberFormat="0" applyAlignment="0" applyProtection="0"/>
    <xf numFmtId="0" fontId="9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9"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0" fontId="0" fillId="0" borderId="0">
      <alignment/>
      <protection/>
    </xf>
    <xf numFmtId="0" fontId="0" fillId="32" borderId="7" applyNumberFormat="0" applyFont="0" applyAlignment="0" applyProtection="0"/>
    <xf numFmtId="0" fontId="107" fillId="27" borderId="8" applyNumberFormat="0" applyAlignment="0" applyProtection="0"/>
    <xf numFmtId="9" fontId="0" fillId="0" borderId="0" applyFont="0" applyFill="0" applyBorder="0" applyAlignment="0" applyProtection="0"/>
    <xf numFmtId="0" fontId="108" fillId="0" borderId="0" applyNumberFormat="0" applyFill="0" applyBorder="0" applyAlignment="0" applyProtection="0"/>
    <xf numFmtId="0" fontId="109" fillId="0" borderId="9" applyNumberFormat="0" applyFill="0" applyAlignment="0" applyProtection="0"/>
    <xf numFmtId="0" fontId="110" fillId="0" borderId="0" applyNumberFormat="0" applyFill="0" applyBorder="0" applyAlignment="0" applyProtection="0"/>
  </cellStyleXfs>
  <cellXfs count="319">
    <xf numFmtId="1" fontId="0" fillId="0" borderId="0" xfId="0" applyAlignment="1">
      <alignment/>
    </xf>
    <xf numFmtId="1" fontId="0" fillId="33" borderId="0" xfId="0" applyFill="1" applyAlignment="1">
      <alignment/>
    </xf>
    <xf numFmtId="1" fontId="5" fillId="0" borderId="0" xfId="0" applyFont="1" applyAlignment="1">
      <alignment/>
    </xf>
    <xf numFmtId="1" fontId="7" fillId="0" borderId="0" xfId="0" applyFont="1" applyFill="1" applyAlignment="1">
      <alignment/>
    </xf>
    <xf numFmtId="1" fontId="7" fillId="0" borderId="0" xfId="0" applyFont="1" applyAlignment="1">
      <alignment/>
    </xf>
    <xf numFmtId="1" fontId="7" fillId="0" borderId="0" xfId="0" applyFont="1" applyAlignment="1">
      <alignment/>
    </xf>
    <xf numFmtId="1" fontId="8" fillId="0" borderId="0" xfId="0" applyFont="1" applyAlignment="1">
      <alignment/>
    </xf>
    <xf numFmtId="1" fontId="0" fillId="0" borderId="10" xfId="0" applyBorder="1" applyAlignment="1">
      <alignment/>
    </xf>
    <xf numFmtId="1" fontId="4" fillId="0" borderId="0" xfId="0" applyFont="1" applyFill="1" applyAlignment="1">
      <alignment/>
    </xf>
    <xf numFmtId="1" fontId="0" fillId="0" borderId="0" xfId="0" applyFill="1" applyAlignment="1">
      <alignment/>
    </xf>
    <xf numFmtId="1" fontId="12" fillId="0" borderId="0" xfId="0" applyFont="1" applyFill="1" applyAlignment="1">
      <alignment/>
    </xf>
    <xf numFmtId="1" fontId="15" fillId="34" borderId="0" xfId="0" applyFont="1" applyFill="1" applyAlignment="1">
      <alignment/>
    </xf>
    <xf numFmtId="1" fontId="10" fillId="0" borderId="0" xfId="0" applyFont="1" applyAlignment="1">
      <alignment/>
    </xf>
    <xf numFmtId="2" fontId="7" fillId="0" borderId="0" xfId="0" applyNumberFormat="1" applyFont="1" applyAlignment="1">
      <alignment/>
    </xf>
    <xf numFmtId="1" fontId="18" fillId="0" borderId="0" xfId="0" applyFont="1" applyFill="1" applyAlignment="1">
      <alignment/>
    </xf>
    <xf numFmtId="1" fontId="19" fillId="0" borderId="0" xfId="0" applyFont="1" applyAlignment="1">
      <alignment/>
    </xf>
    <xf numFmtId="1" fontId="20" fillId="0" borderId="0" xfId="0" applyFont="1" applyAlignment="1">
      <alignment/>
    </xf>
    <xf numFmtId="2" fontId="0" fillId="0" borderId="0" xfId="0" applyNumberFormat="1" applyAlignment="1">
      <alignment/>
    </xf>
    <xf numFmtId="2" fontId="12" fillId="0" borderId="0" xfId="0" applyNumberFormat="1" applyFont="1" applyFill="1" applyAlignment="1">
      <alignment/>
    </xf>
    <xf numFmtId="2" fontId="7" fillId="0" borderId="0" xfId="0" applyNumberFormat="1" applyFont="1" applyFill="1" applyAlignment="1">
      <alignment/>
    </xf>
    <xf numFmtId="2" fontId="7" fillId="0" borderId="0" xfId="0" applyNumberFormat="1" applyFont="1" applyAlignment="1">
      <alignment/>
    </xf>
    <xf numFmtId="2" fontId="0" fillId="0" borderId="10" xfId="0" applyNumberFormat="1" applyBorder="1" applyAlignment="1">
      <alignment/>
    </xf>
    <xf numFmtId="2" fontId="15" fillId="34" borderId="0" xfId="0" applyNumberFormat="1" applyFont="1" applyFill="1" applyAlignment="1">
      <alignment/>
    </xf>
    <xf numFmtId="2" fontId="19" fillId="0" borderId="0" xfId="0" applyNumberFormat="1" applyFont="1" applyAlignment="1">
      <alignment/>
    </xf>
    <xf numFmtId="1" fontId="7" fillId="0" borderId="0" xfId="0" applyNumberFormat="1" applyFont="1" applyAlignment="1">
      <alignment/>
    </xf>
    <xf numFmtId="1" fontId="21" fillId="0" borderId="0" xfId="0" applyFont="1" applyAlignment="1">
      <alignment/>
    </xf>
    <xf numFmtId="1" fontId="22" fillId="0" borderId="0" xfId="0" applyFont="1" applyAlignment="1">
      <alignment/>
    </xf>
    <xf numFmtId="1" fontId="23" fillId="0" borderId="0" xfId="0" applyFont="1" applyAlignment="1">
      <alignment/>
    </xf>
    <xf numFmtId="164" fontId="7" fillId="0" borderId="0" xfId="0" applyNumberFormat="1" applyFont="1" applyAlignment="1">
      <alignment horizontal="right"/>
    </xf>
    <xf numFmtId="1" fontId="4" fillId="34" borderId="0" xfId="0" applyFont="1" applyFill="1" applyAlignment="1">
      <alignment horizontal="center"/>
    </xf>
    <xf numFmtId="2" fontId="4" fillId="34" borderId="0" xfId="0" applyNumberFormat="1" applyFont="1" applyFill="1" applyAlignment="1">
      <alignment horizontal="center"/>
    </xf>
    <xf numFmtId="2" fontId="0" fillId="34" borderId="0" xfId="0" applyNumberFormat="1" applyFill="1" applyAlignment="1">
      <alignment/>
    </xf>
    <xf numFmtId="1" fontId="24" fillId="34" borderId="0" xfId="0" applyFont="1" applyFill="1" applyAlignment="1">
      <alignment horizontal="center"/>
    </xf>
    <xf numFmtId="2" fontId="24" fillId="34" borderId="0" xfId="0" applyNumberFormat="1" applyFont="1" applyFill="1" applyAlignment="1">
      <alignment horizontal="center"/>
    </xf>
    <xf numFmtId="1" fontId="26" fillId="0" borderId="0" xfId="0" applyFont="1" applyAlignment="1">
      <alignment/>
    </xf>
    <xf numFmtId="167" fontId="18" fillId="0" borderId="0" xfId="0" applyNumberFormat="1" applyFont="1" applyBorder="1" applyAlignment="1">
      <alignment horizontal="center"/>
    </xf>
    <xf numFmtId="1" fontId="19" fillId="0" borderId="0" xfId="0" applyNumberFormat="1" applyFont="1" applyBorder="1" applyAlignment="1">
      <alignment horizontal="center"/>
    </xf>
    <xf numFmtId="1" fontId="18" fillId="0" borderId="0" xfId="0" applyNumberFormat="1" applyFont="1" applyBorder="1" applyAlignment="1">
      <alignment horizontal="center"/>
    </xf>
    <xf numFmtId="1" fontId="19" fillId="0" borderId="0" xfId="0" applyNumberFormat="1" applyFont="1" applyFill="1" applyBorder="1" applyAlignment="1">
      <alignment horizontal="center"/>
    </xf>
    <xf numFmtId="2" fontId="0" fillId="0" borderId="0" xfId="0" applyNumberFormat="1" applyFont="1" applyAlignment="1">
      <alignment/>
    </xf>
    <xf numFmtId="1" fontId="0" fillId="0" borderId="0" xfId="0" applyFont="1" applyAlignment="1">
      <alignment/>
    </xf>
    <xf numFmtId="1" fontId="0" fillId="0" borderId="0" xfId="0" applyFont="1" applyFill="1" applyAlignment="1">
      <alignment/>
    </xf>
    <xf numFmtId="1" fontId="5" fillId="0" borderId="0" xfId="0" applyFont="1" applyFill="1" applyAlignment="1">
      <alignment/>
    </xf>
    <xf numFmtId="2" fontId="5" fillId="0" borderId="0" xfId="0" applyNumberFormat="1" applyFont="1" applyFill="1" applyAlignment="1">
      <alignment/>
    </xf>
    <xf numFmtId="1" fontId="11" fillId="0" borderId="0" xfId="0" applyFont="1" applyBorder="1" applyAlignment="1">
      <alignment/>
    </xf>
    <xf numFmtId="1" fontId="0" fillId="0" borderId="0" xfId="0" applyBorder="1" applyAlignment="1">
      <alignment/>
    </xf>
    <xf numFmtId="2" fontId="0" fillId="0" borderId="0" xfId="0" applyNumberFormat="1" applyBorder="1" applyAlignment="1">
      <alignment/>
    </xf>
    <xf numFmtId="1" fontId="4" fillId="0" borderId="0" xfId="0" applyFont="1" applyFill="1" applyAlignment="1">
      <alignment horizontal="center"/>
    </xf>
    <xf numFmtId="2" fontId="4" fillId="0" borderId="0" xfId="0" applyNumberFormat="1" applyFont="1" applyFill="1" applyAlignment="1">
      <alignment horizontal="center"/>
    </xf>
    <xf numFmtId="2" fontId="0" fillId="0" borderId="0" xfId="0" applyNumberFormat="1" applyFill="1" applyAlignment="1">
      <alignment/>
    </xf>
    <xf numFmtId="1" fontId="28" fillId="0" borderId="0" xfId="0" applyFont="1" applyAlignment="1">
      <alignment/>
    </xf>
    <xf numFmtId="1" fontId="0" fillId="0" borderId="10" xfId="0" applyFill="1" applyBorder="1" applyAlignment="1">
      <alignment/>
    </xf>
    <xf numFmtId="1" fontId="16" fillId="0" borderId="0" xfId="0" applyFont="1" applyAlignment="1">
      <alignment/>
    </xf>
    <xf numFmtId="1" fontId="24" fillId="0" borderId="0" xfId="0" applyFont="1" applyFill="1" applyAlignment="1">
      <alignment/>
    </xf>
    <xf numFmtId="1" fontId="30" fillId="0" borderId="0" xfId="0" applyFont="1" applyAlignment="1">
      <alignment/>
    </xf>
    <xf numFmtId="1" fontId="0" fillId="0" borderId="11" xfId="0" applyBorder="1" applyAlignment="1">
      <alignment/>
    </xf>
    <xf numFmtId="2" fontId="0" fillId="0" borderId="11" xfId="0" applyNumberFormat="1" applyBorder="1" applyAlignment="1">
      <alignment/>
    </xf>
    <xf numFmtId="1" fontId="0" fillId="0" borderId="0" xfId="0" applyFill="1" applyBorder="1" applyAlignment="1">
      <alignment/>
    </xf>
    <xf numFmtId="1" fontId="19" fillId="0" borderId="12" xfId="0" applyNumberFormat="1" applyFont="1" applyBorder="1" applyAlignment="1">
      <alignment horizontal="center"/>
    </xf>
    <xf numFmtId="1" fontId="18" fillId="0" borderId="12" xfId="0" applyNumberFormat="1" applyFont="1" applyBorder="1" applyAlignment="1">
      <alignment horizontal="center"/>
    </xf>
    <xf numFmtId="167" fontId="18" fillId="0" borderId="13" xfId="0" applyNumberFormat="1" applyFont="1" applyBorder="1" applyAlignment="1">
      <alignment horizontal="center"/>
    </xf>
    <xf numFmtId="167" fontId="18" fillId="0" borderId="14" xfId="0" applyNumberFormat="1" applyFont="1" applyBorder="1" applyAlignment="1">
      <alignment horizontal="center"/>
    </xf>
    <xf numFmtId="1" fontId="19" fillId="0" borderId="15" xfId="0" applyNumberFormat="1" applyFont="1" applyBorder="1" applyAlignment="1">
      <alignment horizontal="center"/>
    </xf>
    <xf numFmtId="167" fontId="18" fillId="0" borderId="16" xfId="0" applyNumberFormat="1" applyFont="1" applyBorder="1" applyAlignment="1">
      <alignment horizontal="center"/>
    </xf>
    <xf numFmtId="1" fontId="19" fillId="0" borderId="17" xfId="0" applyNumberFormat="1" applyFont="1" applyBorder="1" applyAlignment="1">
      <alignment horizontal="center"/>
    </xf>
    <xf numFmtId="1" fontId="18" fillId="0" borderId="17" xfId="0" applyNumberFormat="1" applyFont="1" applyBorder="1" applyAlignment="1">
      <alignment horizontal="center"/>
    </xf>
    <xf numFmtId="1" fontId="18" fillId="0" borderId="18" xfId="0" applyNumberFormat="1" applyFont="1" applyBorder="1" applyAlignment="1">
      <alignment horizontal="center"/>
    </xf>
    <xf numFmtId="1" fontId="18" fillId="0" borderId="19" xfId="0" applyNumberFormat="1" applyFont="1" applyBorder="1" applyAlignment="1">
      <alignment horizontal="center"/>
    </xf>
    <xf numFmtId="1" fontId="18" fillId="0" borderId="19" xfId="0" applyFont="1" applyBorder="1" applyAlignment="1">
      <alignment horizontal="center"/>
    </xf>
    <xf numFmtId="1" fontId="4" fillId="34" borderId="13" xfId="0" applyFont="1" applyFill="1" applyBorder="1" applyAlignment="1">
      <alignment horizontal="center"/>
    </xf>
    <xf numFmtId="2" fontId="4" fillId="34" borderId="20" xfId="0" applyNumberFormat="1" applyFont="1" applyFill="1" applyBorder="1" applyAlignment="1">
      <alignment horizontal="center"/>
    </xf>
    <xf numFmtId="1" fontId="4" fillId="34" borderId="14" xfId="0" applyFont="1" applyFill="1" applyBorder="1" applyAlignment="1">
      <alignment horizontal="center"/>
    </xf>
    <xf numFmtId="2" fontId="4" fillId="34" borderId="21" xfId="0" applyNumberFormat="1" applyFont="1" applyFill="1" applyBorder="1" applyAlignment="1">
      <alignment horizontal="center"/>
    </xf>
    <xf numFmtId="2" fontId="24" fillId="34" borderId="22" xfId="0" applyNumberFormat="1" applyFont="1" applyFill="1" applyBorder="1" applyAlignment="1">
      <alignment horizontal="center"/>
    </xf>
    <xf numFmtId="1" fontId="4" fillId="34" borderId="16" xfId="0" applyFont="1" applyFill="1" applyBorder="1" applyAlignment="1">
      <alignment horizontal="center"/>
    </xf>
    <xf numFmtId="2" fontId="4" fillId="34" borderId="23" xfId="0" applyNumberFormat="1" applyFont="1" applyFill="1" applyBorder="1" applyAlignment="1">
      <alignment horizontal="center"/>
    </xf>
    <xf numFmtId="1" fontId="4" fillId="34" borderId="18" xfId="0" applyFont="1" applyFill="1" applyBorder="1" applyAlignment="1">
      <alignment horizontal="center"/>
    </xf>
    <xf numFmtId="2" fontId="0" fillId="34" borderId="24" xfId="0" applyNumberFormat="1" applyFill="1" applyBorder="1" applyAlignment="1">
      <alignment/>
    </xf>
    <xf numFmtId="1" fontId="24" fillId="34" borderId="25" xfId="0" applyFont="1" applyFill="1" applyBorder="1" applyAlignment="1">
      <alignment horizontal="center"/>
    </xf>
    <xf numFmtId="1" fontId="29" fillId="34" borderId="26" xfId="0" applyFont="1" applyFill="1" applyBorder="1" applyAlignment="1">
      <alignment horizontal="center"/>
    </xf>
    <xf numFmtId="169" fontId="29" fillId="34" borderId="27" xfId="0" applyNumberFormat="1" applyFont="1" applyFill="1" applyBorder="1" applyAlignment="1">
      <alignment horizontal="center"/>
    </xf>
    <xf numFmtId="168" fontId="29" fillId="34" borderId="28" xfId="0" applyNumberFormat="1" applyFont="1" applyFill="1" applyBorder="1" applyAlignment="1">
      <alignment horizontal="center"/>
    </xf>
    <xf numFmtId="169" fontId="29" fillId="34" borderId="26" xfId="0" applyNumberFormat="1" applyFont="1" applyFill="1" applyBorder="1" applyAlignment="1">
      <alignment horizontal="center"/>
    </xf>
    <xf numFmtId="168" fontId="29" fillId="34" borderId="29" xfId="0" applyNumberFormat="1" applyFont="1" applyFill="1" applyBorder="1" applyAlignment="1">
      <alignment horizontal="center"/>
    </xf>
    <xf numFmtId="1" fontId="29" fillId="34" borderId="19" xfId="0" applyFont="1" applyFill="1" applyBorder="1" applyAlignment="1">
      <alignment horizontal="center"/>
    </xf>
    <xf numFmtId="1" fontId="0" fillId="0" borderId="0" xfId="0" applyAlignment="1" applyProtection="1">
      <alignment/>
      <protection locked="0"/>
    </xf>
    <xf numFmtId="2" fontId="0" fillId="0" borderId="0" xfId="0" applyNumberFormat="1" applyAlignment="1" applyProtection="1">
      <alignment/>
      <protection locked="0"/>
    </xf>
    <xf numFmtId="1" fontId="0" fillId="0" borderId="0" xfId="0" applyFill="1" applyAlignment="1" applyProtection="1">
      <alignment/>
      <protection locked="0"/>
    </xf>
    <xf numFmtId="1" fontId="33" fillId="34" borderId="0" xfId="0" applyFont="1" applyFill="1" applyAlignment="1">
      <alignment/>
    </xf>
    <xf numFmtId="2" fontId="33" fillId="34" borderId="0" xfId="0" applyNumberFormat="1" applyFont="1" applyFill="1" applyAlignment="1">
      <alignment/>
    </xf>
    <xf numFmtId="1" fontId="33" fillId="34" borderId="0" xfId="0" applyFont="1" applyFill="1" applyAlignment="1">
      <alignment/>
    </xf>
    <xf numFmtId="2" fontId="33" fillId="34" borderId="0" xfId="0" applyNumberFormat="1" applyFont="1" applyFill="1" applyAlignment="1">
      <alignment/>
    </xf>
    <xf numFmtId="2" fontId="0" fillId="35" borderId="12" xfId="0" applyNumberFormat="1" applyFill="1" applyBorder="1" applyAlignment="1" applyProtection="1">
      <alignment/>
      <protection locked="0"/>
    </xf>
    <xf numFmtId="169" fontId="14" fillId="35" borderId="12" xfId="0" applyNumberFormat="1" applyFont="1" applyFill="1" applyBorder="1" applyAlignment="1" applyProtection="1">
      <alignment/>
      <protection locked="0"/>
    </xf>
    <xf numFmtId="168" fontId="0" fillId="35" borderId="12" xfId="0" applyNumberFormat="1" applyFill="1" applyBorder="1" applyAlignment="1" applyProtection="1">
      <alignment/>
      <protection locked="0"/>
    </xf>
    <xf numFmtId="2" fontId="0" fillId="35" borderId="17" xfId="0" applyNumberFormat="1" applyFill="1" applyBorder="1" applyAlignment="1" applyProtection="1">
      <alignment/>
      <protection locked="0"/>
    </xf>
    <xf numFmtId="1" fontId="35" fillId="33" borderId="0" xfId="0" applyFont="1" applyFill="1" applyAlignment="1">
      <alignment/>
    </xf>
    <xf numFmtId="1" fontId="0" fillId="33" borderId="0" xfId="0" applyFont="1" applyFill="1" applyAlignment="1">
      <alignment/>
    </xf>
    <xf numFmtId="1" fontId="36" fillId="36" borderId="30" xfId="0" applyFont="1" applyFill="1" applyBorder="1" applyAlignment="1">
      <alignment horizontal="center" vertical="center"/>
    </xf>
    <xf numFmtId="1" fontId="0" fillId="33" borderId="0" xfId="0" applyFill="1" applyBorder="1" applyAlignment="1">
      <alignment/>
    </xf>
    <xf numFmtId="2" fontId="0" fillId="33" borderId="0" xfId="0" applyNumberFormat="1" applyFill="1" applyBorder="1" applyAlignment="1">
      <alignment/>
    </xf>
    <xf numFmtId="1" fontId="19" fillId="37" borderId="23" xfId="0" applyNumberFormat="1" applyFont="1" applyFill="1" applyBorder="1" applyAlignment="1">
      <alignment horizontal="center"/>
    </xf>
    <xf numFmtId="1" fontId="19" fillId="37" borderId="20" xfId="0" applyNumberFormat="1" applyFont="1" applyFill="1" applyBorder="1" applyAlignment="1">
      <alignment horizontal="center"/>
    </xf>
    <xf numFmtId="1" fontId="19" fillId="37" borderId="21" xfId="0" applyNumberFormat="1" applyFont="1" applyFill="1" applyBorder="1" applyAlignment="1">
      <alignment horizontal="center"/>
    </xf>
    <xf numFmtId="2" fontId="5" fillId="0" borderId="0" xfId="0" applyNumberFormat="1" applyFont="1" applyAlignment="1">
      <alignment/>
    </xf>
    <xf numFmtId="2" fontId="18" fillId="0" borderId="31" xfId="0" applyNumberFormat="1" applyFont="1" applyBorder="1" applyAlignment="1">
      <alignment horizontal="center"/>
    </xf>
    <xf numFmtId="2" fontId="18" fillId="0" borderId="27" xfId="0" applyNumberFormat="1" applyFont="1" applyBorder="1" applyAlignment="1">
      <alignment horizontal="center"/>
    </xf>
    <xf numFmtId="1" fontId="37" fillId="0" borderId="27" xfId="0" applyFont="1" applyBorder="1" applyAlignment="1">
      <alignment horizontal="center"/>
    </xf>
    <xf numFmtId="1" fontId="18" fillId="0" borderId="32" xfId="0" applyFont="1" applyBorder="1" applyAlignment="1">
      <alignment horizontal="center"/>
    </xf>
    <xf numFmtId="1" fontId="39" fillId="0" borderId="0" xfId="0" applyFont="1" applyAlignment="1">
      <alignment/>
    </xf>
    <xf numFmtId="2" fontId="39" fillId="0" borderId="0" xfId="0" applyNumberFormat="1" applyFont="1" applyAlignment="1">
      <alignment/>
    </xf>
    <xf numFmtId="1" fontId="23" fillId="34" borderId="25" xfId="0" applyFont="1" applyFill="1" applyBorder="1" applyAlignment="1">
      <alignment horizontal="left"/>
    </xf>
    <xf numFmtId="1" fontId="23" fillId="34" borderId="26" xfId="0" applyFont="1" applyFill="1" applyBorder="1" applyAlignment="1">
      <alignment horizontal="left"/>
    </xf>
    <xf numFmtId="1" fontId="4" fillId="34" borderId="33" xfId="0" applyFont="1" applyFill="1" applyBorder="1" applyAlignment="1">
      <alignment horizontal="center"/>
    </xf>
    <xf numFmtId="2" fontId="4" fillId="34" borderId="34" xfId="0" applyNumberFormat="1" applyFont="1" applyFill="1" applyBorder="1" applyAlignment="1">
      <alignment horizontal="center"/>
    </xf>
    <xf numFmtId="164" fontId="7" fillId="0" borderId="0" xfId="0" applyNumberFormat="1" applyFont="1" applyAlignment="1" applyProtection="1">
      <alignment horizontal="right"/>
      <protection locked="0"/>
    </xf>
    <xf numFmtId="1" fontId="3" fillId="38" borderId="30" xfId="0" applyFont="1" applyFill="1" applyBorder="1" applyAlignment="1" applyProtection="1">
      <alignment/>
      <protection/>
    </xf>
    <xf numFmtId="1" fontId="3" fillId="38" borderId="35" xfId="0" applyFont="1" applyFill="1" applyBorder="1" applyAlignment="1" applyProtection="1">
      <alignment/>
      <protection/>
    </xf>
    <xf numFmtId="1" fontId="3" fillId="38" borderId="36" xfId="0" applyFont="1" applyFill="1" applyBorder="1" applyAlignment="1" applyProtection="1">
      <alignment/>
      <protection/>
    </xf>
    <xf numFmtId="1" fontId="0" fillId="0" borderId="0" xfId="0" applyAlignment="1" applyProtection="1">
      <alignment/>
      <protection/>
    </xf>
    <xf numFmtId="1" fontId="0" fillId="0" borderId="0" xfId="0" applyFill="1" applyAlignment="1" applyProtection="1">
      <alignment/>
      <protection/>
    </xf>
    <xf numFmtId="49" fontId="14" fillId="38" borderId="37" xfId="0" applyNumberFormat="1" applyFont="1" applyFill="1" applyBorder="1" applyAlignment="1" applyProtection="1">
      <alignment/>
      <protection/>
    </xf>
    <xf numFmtId="49" fontId="14" fillId="38" borderId="38" xfId="0" applyNumberFormat="1" applyFont="1" applyFill="1" applyBorder="1" applyAlignment="1" applyProtection="1">
      <alignment/>
      <protection/>
    </xf>
    <xf numFmtId="49" fontId="14" fillId="38" borderId="39" xfId="0" applyNumberFormat="1" applyFont="1" applyFill="1" applyBorder="1" applyAlignment="1" applyProtection="1">
      <alignment/>
      <protection/>
    </xf>
    <xf numFmtId="49" fontId="14" fillId="38" borderId="40" xfId="0" applyNumberFormat="1" applyFont="1" applyFill="1" applyBorder="1" applyAlignment="1" applyProtection="1">
      <alignment/>
      <protection/>
    </xf>
    <xf numFmtId="49" fontId="14" fillId="38" borderId="0" xfId="0" applyNumberFormat="1" applyFont="1" applyFill="1" applyBorder="1" applyAlignment="1" applyProtection="1">
      <alignment/>
      <protection/>
    </xf>
    <xf numFmtId="49" fontId="14" fillId="38" borderId="41" xfId="0" applyNumberFormat="1" applyFont="1" applyFill="1" applyBorder="1" applyAlignment="1" applyProtection="1">
      <alignment/>
      <protection/>
    </xf>
    <xf numFmtId="49" fontId="14" fillId="38" borderId="42" xfId="0" applyNumberFormat="1" applyFont="1" applyFill="1" applyBorder="1" applyAlignment="1" applyProtection="1">
      <alignment/>
      <protection/>
    </xf>
    <xf numFmtId="49" fontId="14" fillId="38" borderId="43" xfId="0" applyNumberFormat="1" applyFont="1" applyFill="1" applyBorder="1" applyAlignment="1" applyProtection="1">
      <alignment/>
      <protection/>
    </xf>
    <xf numFmtId="1" fontId="14" fillId="38" borderId="43" xfId="0" applyFont="1" applyFill="1" applyBorder="1" applyAlignment="1" applyProtection="1">
      <alignment/>
      <protection/>
    </xf>
    <xf numFmtId="1" fontId="14" fillId="38" borderId="44" xfId="0" applyFont="1" applyFill="1" applyBorder="1" applyAlignment="1" applyProtection="1">
      <alignment/>
      <protection/>
    </xf>
    <xf numFmtId="1" fontId="41" fillId="39" borderId="0" xfId="0" applyFont="1" applyFill="1" applyAlignment="1">
      <alignment/>
    </xf>
    <xf numFmtId="1" fontId="0" fillId="34" borderId="0" xfId="0" applyFill="1" applyAlignment="1">
      <alignment/>
    </xf>
    <xf numFmtId="1" fontId="5" fillId="34" borderId="0" xfId="0" applyFont="1" applyFill="1" applyAlignment="1">
      <alignment/>
    </xf>
    <xf numFmtId="164" fontId="111" fillId="0" borderId="0" xfId="0" applyNumberFormat="1" applyFont="1" applyFill="1" applyAlignment="1">
      <alignment/>
    </xf>
    <xf numFmtId="1" fontId="111" fillId="0" borderId="0" xfId="0" applyFont="1" applyFill="1" applyAlignment="1">
      <alignment/>
    </xf>
    <xf numFmtId="1" fontId="112" fillId="0" borderId="0" xfId="0" applyFont="1" applyFill="1" applyAlignment="1">
      <alignment/>
    </xf>
    <xf numFmtId="0" fontId="111" fillId="0" borderId="0" xfId="0" applyNumberFormat="1" applyFont="1" applyFill="1" applyAlignment="1">
      <alignment/>
    </xf>
    <xf numFmtId="0" fontId="0" fillId="0" borderId="0" xfId="0" applyNumberFormat="1" applyAlignment="1" applyProtection="1">
      <alignment horizontal="center" vertical="center" wrapText="1"/>
      <protection hidden="1"/>
    </xf>
    <xf numFmtId="0" fontId="1" fillId="0" borderId="0" xfId="0" applyNumberFormat="1" applyFont="1" applyFill="1" applyBorder="1" applyAlignment="1" applyProtection="1">
      <alignment horizontal="center" vertical="center" wrapText="1"/>
      <protection hidden="1"/>
    </xf>
    <xf numFmtId="0" fontId="0" fillId="0" borderId="0" xfId="0" applyNumberFormat="1" applyAlignment="1" applyProtection="1">
      <alignment horizontal="left" vertical="center" wrapText="1"/>
      <protection hidden="1"/>
    </xf>
    <xf numFmtId="0" fontId="44" fillId="0" borderId="0" xfId="0" applyNumberFormat="1" applyFont="1" applyFill="1" applyBorder="1" applyAlignment="1" applyProtection="1">
      <alignment horizontal="left" vertical="center" wrapText="1"/>
      <protection hidden="1"/>
    </xf>
    <xf numFmtId="1" fontId="45" fillId="0" borderId="11" xfId="0" applyFont="1" applyBorder="1" applyAlignment="1">
      <alignment/>
    </xf>
    <xf numFmtId="1" fontId="46" fillId="0" borderId="11" xfId="0" applyFont="1" applyBorder="1" applyAlignment="1">
      <alignment/>
    </xf>
    <xf numFmtId="2" fontId="46" fillId="0" borderId="11" xfId="0" applyNumberFormat="1" applyFont="1" applyBorder="1" applyAlignment="1">
      <alignment/>
    </xf>
    <xf numFmtId="1" fontId="46" fillId="0" borderId="0" xfId="0" applyFont="1" applyBorder="1" applyAlignment="1">
      <alignment/>
    </xf>
    <xf numFmtId="1" fontId="46" fillId="0" borderId="0" xfId="0" applyFont="1" applyAlignment="1">
      <alignment/>
    </xf>
    <xf numFmtId="1" fontId="47" fillId="0" borderId="10" xfId="0" applyFont="1" applyBorder="1" applyAlignment="1">
      <alignment/>
    </xf>
    <xf numFmtId="1" fontId="46" fillId="0" borderId="10" xfId="0" applyFont="1" applyBorder="1" applyAlignment="1">
      <alignment/>
    </xf>
    <xf numFmtId="2" fontId="46" fillId="0" borderId="10" xfId="0" applyNumberFormat="1" applyFont="1" applyBorder="1" applyAlignment="1">
      <alignment/>
    </xf>
    <xf numFmtId="1" fontId="48" fillId="0" borderId="10" xfId="0" applyFont="1" applyBorder="1" applyAlignment="1">
      <alignment/>
    </xf>
    <xf numFmtId="1" fontId="49" fillId="0" borderId="10" xfId="0" applyFont="1" applyBorder="1" applyAlignment="1">
      <alignment/>
    </xf>
    <xf numFmtId="1" fontId="50" fillId="0" borderId="10" xfId="0" applyFont="1" applyFill="1" applyBorder="1" applyAlignment="1">
      <alignment/>
    </xf>
    <xf numFmtId="1" fontId="46" fillId="0" borderId="10" xfId="0" applyFont="1" applyFill="1" applyBorder="1" applyAlignment="1">
      <alignment/>
    </xf>
    <xf numFmtId="1" fontId="41" fillId="0" borderId="0" xfId="0" applyFont="1" applyFill="1" applyAlignment="1">
      <alignment/>
    </xf>
    <xf numFmtId="1" fontId="47" fillId="0" borderId="0" xfId="0" applyFont="1" applyAlignment="1">
      <alignment/>
    </xf>
    <xf numFmtId="2" fontId="47" fillId="0" borderId="0" xfId="0" applyNumberFormat="1" applyFont="1" applyAlignment="1">
      <alignment/>
    </xf>
    <xf numFmtId="1" fontId="46" fillId="0" borderId="0" xfId="0" applyFont="1" applyFill="1" applyAlignment="1">
      <alignment/>
    </xf>
    <xf numFmtId="1" fontId="7" fillId="0" borderId="0" xfId="0" applyFont="1" applyAlignment="1">
      <alignment horizontal="right"/>
    </xf>
    <xf numFmtId="1" fontId="51" fillId="0" borderId="0" xfId="0" applyFont="1" applyAlignment="1">
      <alignment/>
    </xf>
    <xf numFmtId="1" fontId="52" fillId="0" borderId="0" xfId="0" applyFont="1" applyAlignment="1">
      <alignment/>
    </xf>
    <xf numFmtId="1" fontId="51" fillId="0" borderId="0" xfId="0" applyFont="1" applyFill="1" applyAlignment="1">
      <alignment/>
    </xf>
    <xf numFmtId="1" fontId="55" fillId="0" borderId="0" xfId="0" applyFont="1" applyAlignment="1">
      <alignment/>
    </xf>
    <xf numFmtId="1" fontId="56" fillId="0" borderId="0" xfId="0" applyFont="1" applyAlignment="1">
      <alignment/>
    </xf>
    <xf numFmtId="1" fontId="55" fillId="0" borderId="0" xfId="0" applyFont="1" applyFill="1" applyAlignment="1">
      <alignment/>
    </xf>
    <xf numFmtId="1" fontId="42" fillId="0" borderId="0" xfId="0" applyFont="1" applyAlignment="1">
      <alignment/>
    </xf>
    <xf numFmtId="1" fontId="57" fillId="0" borderId="0" xfId="0" applyFont="1" applyAlignment="1">
      <alignment/>
    </xf>
    <xf numFmtId="2" fontId="57" fillId="0" borderId="0" xfId="0" applyNumberFormat="1" applyFont="1" applyAlignment="1">
      <alignment/>
    </xf>
    <xf numFmtId="1" fontId="42" fillId="0" borderId="0" xfId="0" applyFont="1" applyFill="1" applyAlignment="1">
      <alignment/>
    </xf>
    <xf numFmtId="1" fontId="57" fillId="0" borderId="0" xfId="0" applyFont="1" applyFill="1" applyAlignment="1">
      <alignment/>
    </xf>
    <xf numFmtId="2" fontId="42" fillId="0" borderId="0" xfId="0" applyNumberFormat="1" applyFont="1" applyAlignment="1">
      <alignment/>
    </xf>
    <xf numFmtId="2" fontId="55" fillId="0" borderId="0" xfId="0" applyNumberFormat="1" applyFont="1" applyAlignment="1">
      <alignment/>
    </xf>
    <xf numFmtId="1" fontId="59" fillId="0" borderId="0" xfId="0" applyFont="1" applyAlignment="1">
      <alignment/>
    </xf>
    <xf numFmtId="1" fontId="60" fillId="39" borderId="0" xfId="0" applyFont="1" applyFill="1" applyAlignment="1">
      <alignment/>
    </xf>
    <xf numFmtId="1" fontId="61" fillId="39" borderId="0" xfId="0" applyFont="1" applyFill="1" applyAlignment="1">
      <alignment/>
    </xf>
    <xf numFmtId="2" fontId="51" fillId="0" borderId="0" xfId="0" applyNumberFormat="1" applyFont="1" applyAlignment="1">
      <alignment/>
    </xf>
    <xf numFmtId="0" fontId="39" fillId="0" borderId="0" xfId="55" applyFont="1" applyAlignment="1" applyProtection="1">
      <alignment horizontal="right"/>
      <protection hidden="1"/>
    </xf>
    <xf numFmtId="14" fontId="0" fillId="40" borderId="45" xfId="55" applyNumberFormat="1" applyFont="1" applyFill="1" applyBorder="1" applyAlignment="1" applyProtection="1">
      <alignment horizontal="center" vertical="center" wrapText="1"/>
      <protection locked="0"/>
    </xf>
    <xf numFmtId="14" fontId="0" fillId="40" borderId="12" xfId="0" applyNumberFormat="1" applyFont="1" applyFill="1" applyBorder="1" applyAlignment="1" applyProtection="1">
      <alignment horizontal="center" vertical="center" wrapText="1"/>
      <protection locked="0"/>
    </xf>
    <xf numFmtId="1" fontId="66" fillId="39" borderId="0" xfId="0" applyFont="1" applyFill="1" applyAlignment="1">
      <alignment/>
    </xf>
    <xf numFmtId="1" fontId="113" fillId="41" borderId="46" xfId="0" applyFont="1" applyFill="1" applyBorder="1" applyAlignment="1">
      <alignment horizontal="center" vertical="center"/>
    </xf>
    <xf numFmtId="1" fontId="7" fillId="0" borderId="10" xfId="0" applyFont="1" applyBorder="1" applyAlignment="1">
      <alignment/>
    </xf>
    <xf numFmtId="2" fontId="0" fillId="0" borderId="10" xfId="0" applyNumberFormat="1" applyFont="1" applyBorder="1" applyAlignment="1">
      <alignment/>
    </xf>
    <xf numFmtId="1" fontId="0" fillId="0" borderId="10" xfId="0" applyFont="1" applyBorder="1" applyAlignment="1">
      <alignment/>
    </xf>
    <xf numFmtId="1" fontId="4" fillId="0" borderId="0" xfId="0" applyFont="1" applyFill="1" applyBorder="1" applyAlignment="1">
      <alignment/>
    </xf>
    <xf numFmtId="1" fontId="46" fillId="0" borderId="0" xfId="0" applyFont="1" applyFill="1" applyBorder="1" applyAlignment="1">
      <alignment/>
    </xf>
    <xf numFmtId="2" fontId="0" fillId="42" borderId="12" xfId="0" applyNumberFormat="1" applyFill="1" applyBorder="1" applyAlignment="1" applyProtection="1">
      <alignment/>
      <protection locked="0"/>
    </xf>
    <xf numFmtId="1" fontId="0" fillId="42" borderId="12" xfId="0" applyFont="1" applyFill="1" applyBorder="1" applyAlignment="1" applyProtection="1">
      <alignment/>
      <protection locked="0"/>
    </xf>
    <xf numFmtId="1" fontId="114" fillId="0" borderId="11" xfId="0" applyFont="1" applyBorder="1" applyAlignment="1">
      <alignment/>
    </xf>
    <xf numFmtId="1" fontId="1" fillId="0" borderId="0" xfId="0" applyFont="1" applyBorder="1" applyAlignment="1">
      <alignment/>
    </xf>
    <xf numFmtId="1" fontId="111" fillId="0" borderId="0" xfId="0" applyFont="1" applyFill="1" applyBorder="1" applyAlignment="1">
      <alignment/>
    </xf>
    <xf numFmtId="1" fontId="112" fillId="0" borderId="0" xfId="0" applyFont="1" applyFill="1" applyBorder="1" applyAlignment="1">
      <alignment/>
    </xf>
    <xf numFmtId="0" fontId="0" fillId="0" borderId="0" xfId="0" applyNumberFormat="1" applyAlignment="1" applyProtection="1">
      <alignment vertical="center" wrapText="1"/>
      <protection hidden="1"/>
    </xf>
    <xf numFmtId="1" fontId="5" fillId="0" borderId="47" xfId="0" applyFont="1" applyBorder="1" applyAlignment="1">
      <alignment vertical="center"/>
    </xf>
    <xf numFmtId="1" fontId="5" fillId="0" borderId="0" xfId="0" applyFont="1" applyAlignment="1">
      <alignment vertical="center"/>
    </xf>
    <xf numFmtId="1" fontId="5" fillId="0" borderId="0" xfId="0" applyFont="1" applyFill="1" applyAlignment="1">
      <alignment vertical="center"/>
    </xf>
    <xf numFmtId="1" fontId="22" fillId="34" borderId="27" xfId="0" applyFont="1" applyFill="1" applyBorder="1" applyAlignment="1">
      <alignment horizontal="center"/>
    </xf>
    <xf numFmtId="1" fontId="22" fillId="34" borderId="32" xfId="0" applyFont="1" applyFill="1" applyBorder="1" applyAlignment="1">
      <alignment horizontal="center"/>
    </xf>
    <xf numFmtId="2" fontId="22" fillId="34" borderId="26" xfId="0" applyNumberFormat="1" applyFont="1" applyFill="1" applyBorder="1" applyAlignment="1">
      <alignment horizontal="center"/>
    </xf>
    <xf numFmtId="1" fontId="22" fillId="34" borderId="26" xfId="0" applyFont="1" applyFill="1" applyBorder="1" applyAlignment="1">
      <alignment horizontal="center"/>
    </xf>
    <xf numFmtId="1" fontId="22" fillId="34" borderId="22" xfId="0" applyFont="1" applyFill="1" applyBorder="1" applyAlignment="1">
      <alignment horizontal="center"/>
    </xf>
    <xf numFmtId="1" fontId="22" fillId="34" borderId="19" xfId="0" applyFont="1" applyFill="1" applyBorder="1" applyAlignment="1">
      <alignment horizontal="center"/>
    </xf>
    <xf numFmtId="1" fontId="22" fillId="34" borderId="24" xfId="0" applyFont="1" applyFill="1" applyBorder="1" applyAlignment="1">
      <alignment horizontal="center"/>
    </xf>
    <xf numFmtId="1" fontId="50" fillId="0" borderId="0" xfId="0" applyFont="1" applyFill="1" applyBorder="1" applyAlignment="1">
      <alignment/>
    </xf>
    <xf numFmtId="1" fontId="42" fillId="0" borderId="0" xfId="0" applyFont="1" applyFill="1" applyBorder="1" applyAlignment="1">
      <alignment/>
    </xf>
    <xf numFmtId="1" fontId="42" fillId="0" borderId="0" xfId="0" applyFont="1" applyBorder="1" applyAlignment="1">
      <alignment/>
    </xf>
    <xf numFmtId="1" fontId="51" fillId="0" borderId="0" xfId="0" applyFont="1" applyFill="1" applyBorder="1" applyAlignment="1">
      <alignment/>
    </xf>
    <xf numFmtId="1" fontId="51" fillId="0" borderId="0" xfId="0" applyFont="1" applyBorder="1" applyAlignment="1">
      <alignment/>
    </xf>
    <xf numFmtId="1" fontId="51" fillId="0" borderId="0" xfId="0" applyFont="1" applyAlignment="1">
      <alignment vertical="center"/>
    </xf>
    <xf numFmtId="2" fontId="51" fillId="0" borderId="0" xfId="0" applyNumberFormat="1" applyFont="1" applyAlignment="1">
      <alignment vertical="center"/>
    </xf>
    <xf numFmtId="1" fontId="51" fillId="0" borderId="0" xfId="0" applyFont="1" applyFill="1" applyAlignment="1">
      <alignment vertical="center"/>
    </xf>
    <xf numFmtId="1" fontId="51" fillId="0" borderId="0" xfId="0" applyFont="1" applyFill="1" applyBorder="1" applyAlignment="1">
      <alignment vertical="center"/>
    </xf>
    <xf numFmtId="1" fontId="51" fillId="0" borderId="0" xfId="0" applyFont="1" applyBorder="1" applyAlignment="1">
      <alignment vertical="center"/>
    </xf>
    <xf numFmtId="1" fontId="52" fillId="0" borderId="0" xfId="0" applyFont="1" applyAlignment="1">
      <alignment/>
    </xf>
    <xf numFmtId="1" fontId="41" fillId="0" borderId="0" xfId="0" applyFont="1" applyFill="1" applyBorder="1" applyAlignment="1">
      <alignment/>
    </xf>
    <xf numFmtId="1" fontId="18" fillId="0" borderId="24" xfId="0" applyFont="1" applyBorder="1" applyAlignment="1">
      <alignment horizontal="center"/>
    </xf>
    <xf numFmtId="1" fontId="112" fillId="43" borderId="0" xfId="0" applyFont="1" applyFill="1" applyAlignment="1">
      <alignment/>
    </xf>
    <xf numFmtId="49" fontId="14" fillId="38" borderId="40" xfId="0" applyNumberFormat="1" applyFont="1" applyFill="1" applyBorder="1" applyAlignment="1" applyProtection="1">
      <alignment/>
      <protection/>
    </xf>
    <xf numFmtId="49" fontId="14" fillId="38" borderId="0" xfId="0" applyNumberFormat="1" applyFont="1" applyFill="1" applyBorder="1" applyAlignment="1" applyProtection="1">
      <alignment/>
      <protection/>
    </xf>
    <xf numFmtId="49" fontId="14" fillId="38" borderId="48" xfId="0" applyNumberFormat="1" applyFont="1" applyFill="1" applyBorder="1" applyAlignment="1" applyProtection="1">
      <alignment/>
      <protection/>
    </xf>
    <xf numFmtId="49" fontId="14" fillId="38" borderId="49" xfId="0" applyNumberFormat="1" applyFont="1" applyFill="1" applyBorder="1" applyAlignment="1" applyProtection="1">
      <alignment/>
      <protection/>
    </xf>
    <xf numFmtId="49" fontId="14" fillId="38" borderId="49" xfId="0" applyNumberFormat="1" applyFont="1" applyFill="1" applyBorder="1" applyAlignment="1" applyProtection="1">
      <alignment/>
      <protection/>
    </xf>
    <xf numFmtId="49" fontId="14" fillId="38" borderId="50" xfId="0" applyNumberFormat="1" applyFont="1" applyFill="1" applyBorder="1" applyAlignment="1" applyProtection="1">
      <alignment/>
      <protection/>
    </xf>
    <xf numFmtId="1" fontId="23" fillId="34" borderId="18" xfId="0" applyFont="1" applyFill="1" applyBorder="1" applyAlignment="1">
      <alignment horizontal="left"/>
    </xf>
    <xf numFmtId="1" fontId="23" fillId="34" borderId="19" xfId="0" applyFont="1" applyFill="1" applyBorder="1" applyAlignment="1">
      <alignment horizontal="left"/>
    </xf>
    <xf numFmtId="1" fontId="23" fillId="34" borderId="25" xfId="0" applyFont="1" applyFill="1" applyBorder="1" applyAlignment="1">
      <alignment horizontal="left"/>
    </xf>
    <xf numFmtId="1" fontId="23" fillId="34" borderId="26" xfId="0" applyFont="1" applyFill="1" applyBorder="1" applyAlignment="1">
      <alignment horizontal="left"/>
    </xf>
    <xf numFmtId="1" fontId="22" fillId="34" borderId="51" xfId="0" applyFont="1" applyFill="1" applyBorder="1" applyAlignment="1">
      <alignment horizontal="center"/>
    </xf>
    <xf numFmtId="1" fontId="22" fillId="34" borderId="52" xfId="0" applyFont="1" applyFill="1" applyBorder="1" applyAlignment="1">
      <alignment horizontal="center"/>
    </xf>
    <xf numFmtId="1" fontId="22" fillId="34" borderId="53" xfId="0" applyFont="1" applyFill="1" applyBorder="1" applyAlignment="1">
      <alignment horizontal="center"/>
    </xf>
    <xf numFmtId="1" fontId="22" fillId="34" borderId="54" xfId="0" applyFont="1" applyFill="1" applyBorder="1" applyAlignment="1">
      <alignment horizontal="center"/>
    </xf>
    <xf numFmtId="1" fontId="23" fillId="34" borderId="55" xfId="0" applyFont="1" applyFill="1" applyBorder="1" applyAlignment="1">
      <alignment horizontal="center"/>
    </xf>
    <xf numFmtId="1" fontId="23" fillId="34" borderId="56" xfId="0" applyFont="1" applyFill="1" applyBorder="1" applyAlignment="1">
      <alignment horizontal="center"/>
    </xf>
    <xf numFmtId="1" fontId="23" fillId="34" borderId="31" xfId="0" applyFont="1" applyFill="1" applyBorder="1" applyAlignment="1">
      <alignment horizontal="left"/>
    </xf>
    <xf numFmtId="1" fontId="23" fillId="34" borderId="27" xfId="0" applyFont="1" applyFill="1" applyBorder="1" applyAlignment="1">
      <alignment horizontal="left"/>
    </xf>
    <xf numFmtId="0" fontId="42" fillId="0" borderId="0" xfId="0" applyNumberFormat="1" applyFont="1" applyAlignment="1" applyProtection="1">
      <alignment horizontal="right" vertical="center" wrapText="1"/>
      <protection hidden="1"/>
    </xf>
    <xf numFmtId="0" fontId="42" fillId="0" borderId="0" xfId="0" applyNumberFormat="1" applyFont="1" applyAlignment="1" applyProtection="1">
      <alignment horizontal="center" vertical="center" wrapText="1"/>
      <protection hidden="1"/>
    </xf>
    <xf numFmtId="0" fontId="0" fillId="0" borderId="0" xfId="0" applyNumberFormat="1" applyAlignment="1" applyProtection="1">
      <alignment horizontal="center" vertical="center" wrapText="1"/>
      <protection hidden="1"/>
    </xf>
    <xf numFmtId="0" fontId="1" fillId="0" borderId="0" xfId="0" applyNumberFormat="1" applyFont="1" applyAlignment="1" applyProtection="1">
      <alignment horizontal="center" vertical="center" wrapText="1"/>
      <protection hidden="1"/>
    </xf>
    <xf numFmtId="0" fontId="2" fillId="44" borderId="57" xfId="0" applyNumberFormat="1" applyFont="1" applyFill="1" applyBorder="1" applyAlignment="1" applyProtection="1">
      <alignment horizontal="left" wrapText="1"/>
      <protection hidden="1"/>
    </xf>
    <xf numFmtId="0" fontId="0" fillId="0" borderId="58" xfId="0" applyNumberFormat="1" applyBorder="1" applyAlignment="1" applyProtection="1">
      <alignment horizontal="left" wrapText="1"/>
      <protection hidden="1"/>
    </xf>
    <xf numFmtId="0" fontId="0" fillId="0" borderId="59" xfId="0" applyNumberFormat="1" applyBorder="1" applyAlignment="1" applyProtection="1">
      <alignment horizontal="left" wrapText="1"/>
      <protection hidden="1"/>
    </xf>
    <xf numFmtId="0" fontId="3" fillId="40" borderId="60" xfId="0" applyNumberFormat="1" applyFont="1" applyFill="1" applyBorder="1" applyAlignment="1" applyProtection="1">
      <alignment horizontal="left" wrapText="1"/>
      <protection hidden="1"/>
    </xf>
    <xf numFmtId="0" fontId="14" fillId="40" borderId="0" xfId="0" applyNumberFormat="1" applyFont="1" applyFill="1" applyBorder="1" applyAlignment="1" applyProtection="1">
      <alignment horizontal="left" wrapText="1"/>
      <protection hidden="1"/>
    </xf>
    <xf numFmtId="0" fontId="14" fillId="40" borderId="54" xfId="0" applyNumberFormat="1" applyFont="1" applyFill="1" applyBorder="1" applyAlignment="1" applyProtection="1">
      <alignment horizontal="left" wrapText="1"/>
      <protection hidden="1"/>
    </xf>
    <xf numFmtId="0" fontId="3" fillId="35" borderId="60" xfId="0" applyNumberFormat="1" applyFont="1" applyFill="1" applyBorder="1" applyAlignment="1" applyProtection="1">
      <alignment horizontal="left" wrapText="1"/>
      <protection hidden="1"/>
    </xf>
    <xf numFmtId="0" fontId="0" fillId="0" borderId="0" xfId="0" applyNumberFormat="1" applyBorder="1" applyAlignment="1" applyProtection="1">
      <alignment horizontal="left" wrapText="1"/>
      <protection hidden="1"/>
    </xf>
    <xf numFmtId="0" fontId="0" fillId="0" borderId="54" xfId="0" applyNumberFormat="1" applyBorder="1" applyAlignment="1" applyProtection="1">
      <alignment horizontal="left" wrapText="1"/>
      <protection hidden="1"/>
    </xf>
    <xf numFmtId="0" fontId="2" fillId="44" borderId="60" xfId="0" applyNumberFormat="1" applyFont="1" applyFill="1" applyBorder="1" applyAlignment="1" applyProtection="1">
      <alignment horizontal="left" wrapText="1"/>
      <protection hidden="1"/>
    </xf>
    <xf numFmtId="0" fontId="2" fillId="44" borderId="61" xfId="0" applyNumberFormat="1" applyFont="1" applyFill="1" applyBorder="1" applyAlignment="1" applyProtection="1">
      <alignment horizontal="left" wrapText="1"/>
      <protection hidden="1"/>
    </xf>
    <xf numFmtId="0" fontId="0" fillId="0" borderId="62" xfId="0" applyNumberFormat="1" applyBorder="1" applyAlignment="1" applyProtection="1">
      <alignment horizontal="left" wrapText="1"/>
      <protection hidden="1"/>
    </xf>
    <xf numFmtId="0" fontId="0" fillId="0" borderId="63" xfId="0" applyNumberFormat="1" applyBorder="1" applyAlignment="1" applyProtection="1">
      <alignment horizontal="left" wrapText="1"/>
      <protection hidden="1"/>
    </xf>
    <xf numFmtId="0" fontId="43" fillId="0" borderId="0" xfId="0" applyNumberFormat="1" applyFont="1" applyFill="1" applyBorder="1" applyAlignment="1" applyProtection="1">
      <alignment horizontal="center" vertical="center" wrapText="1"/>
      <protection hidden="1"/>
    </xf>
    <xf numFmtId="0" fontId="1" fillId="0" borderId="0" xfId="0" applyNumberFormat="1" applyFont="1" applyFill="1" applyBorder="1" applyAlignment="1" applyProtection="1">
      <alignment horizontal="center" vertical="center" wrapText="1"/>
      <protection hidden="1"/>
    </xf>
    <xf numFmtId="0" fontId="44" fillId="0" borderId="0" xfId="0" applyNumberFormat="1" applyFont="1" applyFill="1" applyBorder="1" applyAlignment="1" applyProtection="1">
      <alignment horizontal="center" vertical="center" wrapText="1"/>
      <protection hidden="1"/>
    </xf>
    <xf numFmtId="0" fontId="43" fillId="40" borderId="57" xfId="0" applyNumberFormat="1" applyFont="1" applyFill="1" applyBorder="1" applyAlignment="1" applyProtection="1">
      <alignment horizontal="center" vertical="center" wrapText="1"/>
      <protection locked="0"/>
    </xf>
    <xf numFmtId="0" fontId="43" fillId="0" borderId="58" xfId="0" applyNumberFormat="1" applyFont="1" applyBorder="1" applyAlignment="1" applyProtection="1">
      <alignment horizontal="center" vertical="center" wrapText="1"/>
      <protection locked="0"/>
    </xf>
    <xf numFmtId="0" fontId="0" fillId="0" borderId="59" xfId="0" applyNumberFormat="1" applyBorder="1" applyAlignment="1" applyProtection="1">
      <alignment horizontal="center" vertical="center" wrapText="1"/>
      <protection locked="0"/>
    </xf>
    <xf numFmtId="0" fontId="43" fillId="0" borderId="61" xfId="0" applyNumberFormat="1" applyFont="1" applyBorder="1" applyAlignment="1" applyProtection="1">
      <alignment horizontal="center" vertical="center" wrapText="1"/>
      <protection locked="0"/>
    </xf>
    <xf numFmtId="0" fontId="43" fillId="0" borderId="62" xfId="0" applyNumberFormat="1" applyFont="1" applyBorder="1" applyAlignment="1" applyProtection="1">
      <alignment horizontal="center" vertical="center" wrapText="1"/>
      <protection locked="0"/>
    </xf>
    <xf numFmtId="0" fontId="0" fillId="0" borderId="63" xfId="0" applyNumberFormat="1" applyBorder="1" applyAlignment="1" applyProtection="1">
      <alignment horizontal="center" vertical="center" wrapText="1"/>
      <protection locked="0"/>
    </xf>
    <xf numFmtId="0" fontId="44" fillId="0" borderId="0" xfId="0" applyNumberFormat="1" applyFont="1" applyFill="1" applyBorder="1" applyAlignment="1" applyProtection="1">
      <alignment horizontal="left" vertical="center" wrapText="1"/>
      <protection hidden="1"/>
    </xf>
    <xf numFmtId="0" fontId="62" fillId="45" borderId="45" xfId="0" applyNumberFormat="1" applyFont="1" applyFill="1" applyBorder="1" applyAlignment="1" applyProtection="1">
      <alignment horizontal="left" vertical="center" wrapText="1"/>
      <protection hidden="1"/>
    </xf>
    <xf numFmtId="0" fontId="0" fillId="0" borderId="64" xfId="0" applyNumberFormat="1" applyBorder="1" applyAlignment="1" applyProtection="1">
      <alignment horizontal="left" vertical="center" wrapText="1"/>
      <protection hidden="1"/>
    </xf>
    <xf numFmtId="0" fontId="0" fillId="0" borderId="65" xfId="0" applyNumberFormat="1" applyBorder="1" applyAlignment="1" applyProtection="1">
      <alignment horizontal="left" vertical="center" wrapText="1"/>
      <protection hidden="1"/>
    </xf>
    <xf numFmtId="0" fontId="63" fillId="44" borderId="57" xfId="0" applyNumberFormat="1" applyFont="1" applyFill="1" applyBorder="1" applyAlignment="1" applyProtection="1">
      <alignment horizontal="left" vertical="top" wrapText="1"/>
      <protection hidden="1"/>
    </xf>
    <xf numFmtId="0" fontId="63" fillId="0" borderId="58" xfId="0" applyNumberFormat="1" applyFont="1" applyBorder="1" applyAlignment="1" applyProtection="1">
      <alignment horizontal="left" vertical="top" wrapText="1"/>
      <protection hidden="1"/>
    </xf>
    <xf numFmtId="0" fontId="63" fillId="0" borderId="59" xfId="0" applyNumberFormat="1" applyFont="1" applyBorder="1" applyAlignment="1" applyProtection="1">
      <alignment horizontal="left" vertical="top" wrapText="1"/>
      <protection hidden="1"/>
    </xf>
    <xf numFmtId="0" fontId="63" fillId="0" borderId="60" xfId="0" applyNumberFormat="1" applyFont="1" applyBorder="1" applyAlignment="1" applyProtection="1">
      <alignment horizontal="left" vertical="top" wrapText="1"/>
      <protection hidden="1"/>
    </xf>
    <xf numFmtId="0" fontId="63" fillId="0" borderId="0" xfId="0" applyNumberFormat="1" applyFont="1" applyBorder="1" applyAlignment="1" applyProtection="1">
      <alignment horizontal="left" vertical="top" wrapText="1"/>
      <protection hidden="1"/>
    </xf>
    <xf numFmtId="0" fontId="63" fillId="0" borderId="54" xfId="0" applyNumberFormat="1" applyFont="1" applyBorder="1" applyAlignment="1" applyProtection="1">
      <alignment horizontal="left" vertical="top" wrapText="1"/>
      <protection hidden="1"/>
    </xf>
    <xf numFmtId="0" fontId="63" fillId="0" borderId="61" xfId="0" applyNumberFormat="1" applyFont="1" applyBorder="1" applyAlignment="1" applyProtection="1">
      <alignment horizontal="left" vertical="top" wrapText="1"/>
      <protection hidden="1"/>
    </xf>
    <xf numFmtId="0" fontId="63" fillId="0" borderId="62" xfId="0" applyNumberFormat="1" applyFont="1" applyBorder="1" applyAlignment="1" applyProtection="1">
      <alignment horizontal="left" vertical="top" wrapText="1"/>
      <protection hidden="1"/>
    </xf>
    <xf numFmtId="0" fontId="63" fillId="0" borderId="63" xfId="0" applyNumberFormat="1" applyFont="1" applyBorder="1" applyAlignment="1" applyProtection="1">
      <alignment horizontal="left" vertical="top" wrapText="1"/>
      <protection hidden="1"/>
    </xf>
    <xf numFmtId="0" fontId="0" fillId="0" borderId="58" xfId="0" applyNumberFormat="1" applyBorder="1" applyAlignment="1" applyProtection="1">
      <alignment horizontal="left" vertical="center" wrapText="1"/>
      <protection hidden="1"/>
    </xf>
    <xf numFmtId="0" fontId="0" fillId="0" borderId="0" xfId="0" applyNumberFormat="1" applyBorder="1" applyAlignment="1" applyProtection="1">
      <alignment horizontal="left" vertical="center" wrapText="1"/>
      <protection hidden="1"/>
    </xf>
    <xf numFmtId="0" fontId="0" fillId="0" borderId="0" xfId="0" applyNumberFormat="1" applyAlignment="1" applyProtection="1">
      <alignment horizontal="left" vertical="center" wrapText="1"/>
      <protection hidden="1"/>
    </xf>
    <xf numFmtId="0" fontId="14" fillId="40" borderId="45" xfId="55" applyFont="1" applyFill="1" applyBorder="1" applyAlignment="1" applyProtection="1">
      <alignment horizontal="left" vertical="center" wrapText="1"/>
      <protection locked="0"/>
    </xf>
    <xf numFmtId="0" fontId="65" fillId="40" borderId="64" xfId="0" applyNumberFormat="1" applyFont="1" applyFill="1" applyBorder="1" applyAlignment="1" applyProtection="1">
      <alignment horizontal="left" vertical="center" wrapText="1"/>
      <protection locked="0"/>
    </xf>
    <xf numFmtId="0" fontId="0" fillId="0" borderId="65" xfId="0" applyNumberFormat="1" applyBorder="1" applyAlignment="1" applyProtection="1">
      <alignment horizontal="left" vertical="center" wrapText="1"/>
      <protection locked="0"/>
    </xf>
    <xf numFmtId="0" fontId="39" fillId="0" borderId="60" xfId="55" applyFont="1" applyBorder="1" applyAlignment="1" applyProtection="1">
      <alignment horizontal="right" wrapText="1"/>
      <protection hidden="1"/>
    </xf>
    <xf numFmtId="0" fontId="0" fillId="0" borderId="54" xfId="0" applyNumberFormat="1" applyBorder="1" applyAlignment="1" applyProtection="1">
      <alignment horizontal="right" wrapText="1"/>
      <protection hidden="1"/>
    </xf>
    <xf numFmtId="0" fontId="0" fillId="40" borderId="45" xfId="55" applyFont="1" applyFill="1" applyBorder="1" applyAlignment="1" applyProtection="1">
      <alignment horizontal="left" vertical="top" wrapText="1"/>
      <protection locked="0"/>
    </xf>
    <xf numFmtId="0" fontId="0" fillId="40" borderId="64" xfId="0" applyNumberFormat="1" applyFont="1" applyFill="1" applyBorder="1" applyAlignment="1" applyProtection="1">
      <alignment horizontal="left" vertical="top" wrapText="1"/>
      <protection locked="0"/>
    </xf>
    <xf numFmtId="0" fontId="0" fillId="40" borderId="65" xfId="0" applyNumberFormat="1" applyFont="1" applyFill="1" applyBorder="1" applyAlignment="1" applyProtection="1">
      <alignment horizontal="left" vertical="top" wrapText="1"/>
      <protection locked="0"/>
    </xf>
    <xf numFmtId="0" fontId="39" fillId="0" borderId="0" xfId="55" applyFont="1" applyAlignment="1" applyProtection="1">
      <alignment horizontal="left" vertical="top" wrapText="1"/>
      <protection hidden="1"/>
    </xf>
    <xf numFmtId="0" fontId="39" fillId="0" borderId="0" xfId="0" applyNumberFormat="1" applyFont="1" applyAlignment="1" applyProtection="1">
      <alignment horizontal="left" vertical="top" wrapText="1"/>
      <protection hidden="1"/>
    </xf>
    <xf numFmtId="0" fontId="14" fillId="40" borderId="57" xfId="55" applyFont="1" applyFill="1" applyBorder="1" applyAlignment="1" applyProtection="1">
      <alignment horizontal="left" vertical="top" wrapText="1"/>
      <protection locked="0"/>
    </xf>
    <xf numFmtId="0" fontId="14" fillId="40" borderId="58" xfId="0" applyNumberFormat="1" applyFont="1" applyFill="1" applyBorder="1" applyAlignment="1" applyProtection="1">
      <alignment horizontal="left" vertical="top" wrapText="1"/>
      <protection locked="0"/>
    </xf>
    <xf numFmtId="0" fontId="14" fillId="40" borderId="59" xfId="0" applyNumberFormat="1" applyFont="1" applyFill="1" applyBorder="1" applyAlignment="1" applyProtection="1">
      <alignment horizontal="left" vertical="top" wrapText="1"/>
      <protection locked="0"/>
    </xf>
    <xf numFmtId="0" fontId="14" fillId="40" borderId="60" xfId="0" applyNumberFormat="1" applyFont="1" applyFill="1" applyBorder="1" applyAlignment="1" applyProtection="1">
      <alignment horizontal="left" vertical="top" wrapText="1"/>
      <protection locked="0"/>
    </xf>
    <xf numFmtId="0" fontId="14" fillId="40" borderId="0" xfId="0" applyNumberFormat="1" applyFont="1" applyFill="1" applyAlignment="1" applyProtection="1">
      <alignment horizontal="left" vertical="top" wrapText="1"/>
      <protection locked="0"/>
    </xf>
    <xf numFmtId="0" fontId="14" fillId="40" borderId="54" xfId="0" applyNumberFormat="1" applyFont="1" applyFill="1" applyBorder="1" applyAlignment="1" applyProtection="1">
      <alignment horizontal="left" vertical="top" wrapText="1"/>
      <protection locked="0"/>
    </xf>
    <xf numFmtId="0" fontId="14" fillId="40" borderId="61" xfId="0" applyNumberFormat="1" applyFont="1" applyFill="1" applyBorder="1" applyAlignment="1" applyProtection="1">
      <alignment horizontal="left" vertical="top" wrapText="1"/>
      <protection locked="0"/>
    </xf>
    <xf numFmtId="0" fontId="14" fillId="40" borderId="62" xfId="0" applyNumberFormat="1" applyFont="1" applyFill="1" applyBorder="1" applyAlignment="1" applyProtection="1">
      <alignment horizontal="left" vertical="top" wrapText="1"/>
      <protection locked="0"/>
    </xf>
    <xf numFmtId="0" fontId="14" fillId="40" borderId="63" xfId="0" applyNumberFormat="1" applyFont="1" applyFill="1" applyBorder="1" applyAlignment="1" applyProtection="1">
      <alignment horizontal="left" vertical="top" wrapText="1"/>
      <protection locked="0"/>
    </xf>
    <xf numFmtId="0" fontId="0" fillId="0" borderId="0" xfId="55" applyFont="1" applyAlignment="1" applyProtection="1">
      <alignment horizontal="left" vertical="center" wrapText="1"/>
      <protection hidden="1"/>
    </xf>
    <xf numFmtId="0" fontId="0" fillId="40" borderId="45" xfId="55" applyFont="1" applyFill="1" applyBorder="1" applyAlignment="1" applyProtection="1">
      <alignment horizontal="left" vertical="center" wrapText="1"/>
      <protection locked="0"/>
    </xf>
    <xf numFmtId="0" fontId="0" fillId="40" borderId="64" xfId="0" applyNumberFormat="1" applyFont="1" applyFill="1" applyBorder="1" applyAlignment="1" applyProtection="1">
      <alignment horizontal="left" vertical="center" wrapText="1"/>
      <protection locked="0"/>
    </xf>
    <xf numFmtId="0" fontId="14" fillId="40" borderId="0" xfId="0" applyNumberFormat="1" applyFont="1" applyFill="1" applyBorder="1" applyAlignment="1" applyProtection="1">
      <alignment horizontal="left" vertical="top" wrapText="1"/>
      <protection locked="0"/>
    </xf>
    <xf numFmtId="1" fontId="27" fillId="33" borderId="66" xfId="0" applyFont="1" applyFill="1" applyBorder="1" applyAlignment="1">
      <alignment horizontal="center"/>
    </xf>
    <xf numFmtId="1" fontId="27" fillId="33" borderId="67" xfId="0" applyFont="1" applyFill="1" applyBorder="1" applyAlignment="1">
      <alignment horizontal="center"/>
    </xf>
    <xf numFmtId="1" fontId="1" fillId="0" borderId="0" xfId="0" applyFont="1" applyAlignment="1">
      <alignment horizontal="center"/>
    </xf>
    <xf numFmtId="49" fontId="14" fillId="38" borderId="68" xfId="0" applyNumberFormat="1" applyFont="1" applyFill="1" applyBorder="1" applyAlignment="1" applyProtection="1">
      <alignment/>
      <protection/>
    </xf>
    <xf numFmtId="49" fontId="14" fillId="38" borderId="69" xfId="0" applyNumberFormat="1" applyFont="1" applyFill="1" applyBorder="1" applyAlignment="1" applyProtection="1">
      <alignment/>
      <protection/>
    </xf>
    <xf numFmtId="1" fontId="14" fillId="38" borderId="70" xfId="0" applyFont="1" applyFill="1" applyBorder="1" applyAlignment="1" applyProtection="1">
      <alignment/>
      <protection/>
    </xf>
    <xf numFmtId="1" fontId="0" fillId="46" borderId="41" xfId="0" applyFill="1" applyBorder="1" applyAlignment="1" applyProtection="1">
      <alignment/>
      <protection/>
    </xf>
    <xf numFmtId="1" fontId="0" fillId="46" borderId="44" xfId="0" applyFill="1" applyBorder="1" applyAlignment="1" applyProtection="1">
      <alignment/>
      <protection/>
    </xf>
    <xf numFmtId="1" fontId="0" fillId="46" borderId="50" xfId="0" applyFill="1" applyBorder="1" applyAlignment="1" applyProtection="1">
      <alignment/>
      <protection/>
    </xf>
    <xf numFmtId="1" fontId="3" fillId="38" borderId="71" xfId="0" applyFont="1" applyFill="1" applyBorder="1" applyAlignment="1" applyProtection="1">
      <alignment horizontal="center"/>
      <protection/>
    </xf>
    <xf numFmtId="1" fontId="0" fillId="0" borderId="36" xfId="0" applyBorder="1" applyAlignment="1">
      <alignment horizontal="center"/>
    </xf>
    <xf numFmtId="49" fontId="14" fillId="38" borderId="72" xfId="0" applyNumberFormat="1" applyFont="1" applyFill="1" applyBorder="1" applyAlignment="1" applyProtection="1">
      <alignment horizontal="center"/>
      <protection/>
    </xf>
    <xf numFmtId="1" fontId="0" fillId="0" borderId="39" xfId="0" applyBorder="1" applyAlignment="1">
      <alignment horizontal="center"/>
    </xf>
    <xf numFmtId="49" fontId="14" fillId="38" borderId="73" xfId="0" applyNumberFormat="1" applyFont="1" applyFill="1" applyBorder="1" applyAlignment="1" applyProtection="1">
      <alignment horizontal="center"/>
      <protection/>
    </xf>
    <xf numFmtId="1" fontId="0" fillId="0" borderId="74" xfId="0" applyBorder="1" applyAlignment="1">
      <alignment horizontal="center"/>
    </xf>
    <xf numFmtId="1" fontId="0" fillId="0" borderId="41" xfId="0" applyBorder="1" applyAlignment="1">
      <alignment horizontal="center"/>
    </xf>
    <xf numFmtId="49" fontId="14" fillId="38" borderId="69" xfId="0" applyNumberFormat="1" applyFont="1" applyFill="1" applyBorder="1" applyAlignment="1" applyProtection="1">
      <alignment horizontal="center"/>
      <protection/>
    </xf>
    <xf numFmtId="1" fontId="0" fillId="0" borderId="50" xfId="0" applyBorder="1" applyAlignment="1">
      <alignment horizontal="center"/>
    </xf>
    <xf numFmtId="49" fontId="14" fillId="38" borderId="68" xfId="0" applyNumberFormat="1" applyFont="1"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Battery_Room_Hydrogen_Conc"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solidFill>
                  <a:srgbClr val="000000"/>
                </a:solidFill>
                <a:latin typeface="Arial"/>
                <a:ea typeface="Arial"/>
                <a:cs typeface="Arial"/>
              </a:rPr>
              <a:t>Steel Temperature</a:t>
            </a:r>
          </a:p>
        </c:rich>
      </c:tx>
      <c:layout>
        <c:manualLayout>
          <c:xMode val="factor"/>
          <c:yMode val="factor"/>
          <c:x val="-0.011"/>
          <c:y val="0.0025"/>
        </c:manualLayout>
      </c:layout>
      <c:spPr>
        <a:noFill/>
        <a:ln>
          <a:noFill/>
        </a:ln>
      </c:spPr>
    </c:title>
    <c:plotArea>
      <c:layout>
        <c:manualLayout>
          <c:xMode val="edge"/>
          <c:yMode val="edge"/>
          <c:x val="0.04575"/>
          <c:y val="0.1385"/>
          <c:w val="0.941"/>
          <c:h val="0.7605"/>
        </c:manualLayout>
      </c:layout>
      <c:scatterChart>
        <c:scatterStyle val="smoothMarker"/>
        <c:varyColors val="0"/>
        <c:ser>
          <c:idx val="0"/>
          <c:order val="0"/>
          <c:tx>
            <c:v>Steel Temperature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Beam!$A$306:$A$357</c:f>
              <c:numCache/>
            </c:numRef>
          </c:xVal>
          <c:yVal>
            <c:numRef>
              <c:f>Beam!$D$306:$D$357</c:f>
              <c:numCache/>
            </c:numRef>
          </c:yVal>
          <c:smooth val="1"/>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Beam!$G$306:$G$357</c:f>
              <c:numCache/>
            </c:numRef>
          </c:xVal>
          <c:yVal>
            <c:numRef>
              <c:f>Beam!$J$306:$J$357</c:f>
              <c:numCache/>
            </c:numRef>
          </c:yVal>
          <c:smooth val="1"/>
        </c:ser>
        <c:axId val="23554023"/>
        <c:axId val="10659616"/>
      </c:scatterChart>
      <c:valAx>
        <c:axId val="23554023"/>
        <c:scaling>
          <c:orientation val="minMax"/>
        </c:scaling>
        <c:axPos val="b"/>
        <c:title>
          <c:tx>
            <c:rich>
              <a:bodyPr vert="horz" rot="0" anchor="ctr"/>
              <a:lstStyle/>
              <a:p>
                <a:pPr algn="ctr">
                  <a:defRPr/>
                </a:pPr>
                <a:r>
                  <a:rPr lang="en-US" cap="none" sz="1025" b="0" i="0" u="none" baseline="0">
                    <a:solidFill>
                      <a:srgbClr val="000000"/>
                    </a:solidFill>
                    <a:latin typeface="Arial"/>
                    <a:ea typeface="Arial"/>
                    <a:cs typeface="Arial"/>
                  </a:rPr>
                  <a:t>Time (min)</a:t>
                </a:r>
              </a:p>
            </c:rich>
          </c:tx>
          <c:layout>
            <c:manualLayout>
              <c:xMode val="factor"/>
              <c:yMode val="factor"/>
              <c:x val="0.00075"/>
              <c:y val="0.001"/>
            </c:manualLayout>
          </c:layout>
          <c:overlay val="0"/>
          <c:spPr>
            <a:noFill/>
            <a:ln>
              <a:noFill/>
            </a:ln>
          </c:spPr>
        </c:title>
        <c:delete val="0"/>
        <c:numFmt formatCode="0" sourceLinked="0"/>
        <c:majorTickMark val="in"/>
        <c:minorTickMark val="in"/>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10659616"/>
        <c:crosses val="autoZero"/>
        <c:crossBetween val="midCat"/>
        <c:dispUnits/>
        <c:majorUnit val="100"/>
      </c:valAx>
      <c:valAx>
        <c:axId val="10659616"/>
        <c:scaling>
          <c:orientation val="minMax"/>
        </c:scaling>
        <c:axPos val="l"/>
        <c:title>
          <c:tx>
            <c:rich>
              <a:bodyPr vert="horz" rot="-5400000" anchor="ctr"/>
              <a:lstStyle/>
              <a:p>
                <a:pPr algn="ctr">
                  <a:defRPr/>
                </a:pPr>
                <a:r>
                  <a:rPr lang="en-US" cap="none" sz="1025" b="0" i="0" u="none" baseline="0">
                    <a:solidFill>
                      <a:srgbClr val="000000"/>
                    </a:solidFill>
                    <a:latin typeface="Arial"/>
                    <a:ea typeface="Arial"/>
                    <a:cs typeface="Arial"/>
                  </a:rPr>
                  <a:t>Temperature of Beam (°C)</a:t>
                </a:r>
              </a:p>
            </c:rich>
          </c:tx>
          <c:layout>
            <c:manualLayout>
              <c:xMode val="factor"/>
              <c:yMode val="factor"/>
              <c:x val="-0.002"/>
              <c:y val="0.016"/>
            </c:manualLayout>
          </c:layout>
          <c:overlay val="0"/>
          <c:spPr>
            <a:noFill/>
            <a:ln>
              <a:noFill/>
            </a:ln>
          </c:spPr>
        </c:title>
        <c:majorGridlines>
          <c:spPr>
            <a:ln w="3175">
              <a:solidFill>
                <a:srgbClr val="000000"/>
              </a:solidFill>
            </a:ln>
          </c:spPr>
        </c:majorGridlines>
        <c:delete val="0"/>
        <c:numFmt formatCode="General" sourceLinked="1"/>
        <c:majorTickMark val="in"/>
        <c:minorTickMark val="in"/>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23554023"/>
        <c:crosses val="autoZero"/>
        <c:crossBetween val="midCat"/>
        <c:dispUnits/>
      </c:valAx>
      <c:spPr>
        <a:solidFill>
          <a:srgbClr val="FFCC99"/>
        </a:solidFill>
        <a:ln w="12700">
          <a:solidFill>
            <a:srgbClr val="000000"/>
          </a:solidFill>
        </a:ln>
      </c:spPr>
    </c:plotArea>
    <c:plotVisOnly val="1"/>
    <c:dispBlanksAs val="gap"/>
    <c:showDLblsOverMax val="0"/>
  </c:chart>
  <c:spPr>
    <a:solidFill>
      <a:srgbClr val="FFCC99"/>
    </a:solidFill>
    <a:ln w="3175">
      <a:solidFill>
        <a:srgbClr val="000000"/>
      </a:solidFill>
    </a:ln>
  </c:spPr>
  <c:txPr>
    <a:bodyPr vert="horz" rot="0"/>
    <a:lstStyle/>
    <a:p>
      <a:pPr>
        <a:defRPr lang="en-US" cap="none" sz="22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solidFill>
                  <a:srgbClr val="000000"/>
                </a:solidFill>
                <a:latin typeface="Arial"/>
                <a:ea typeface="Arial"/>
                <a:cs typeface="Arial"/>
              </a:rPr>
              <a:t>Steel Temperature</a:t>
            </a:r>
          </a:p>
        </c:rich>
      </c:tx>
      <c:layout>
        <c:manualLayout>
          <c:xMode val="factor"/>
          <c:yMode val="factor"/>
          <c:x val="-0.00275"/>
          <c:y val="0.0025"/>
        </c:manualLayout>
      </c:layout>
      <c:spPr>
        <a:noFill/>
        <a:ln>
          <a:noFill/>
        </a:ln>
      </c:spPr>
    </c:title>
    <c:plotArea>
      <c:layout>
        <c:manualLayout>
          <c:xMode val="edge"/>
          <c:yMode val="edge"/>
          <c:x val="0.04925"/>
          <c:y val="0.1385"/>
          <c:w val="0.93625"/>
          <c:h val="0.7605"/>
        </c:manualLayout>
      </c:layout>
      <c:scatterChart>
        <c:scatterStyle val="smoothMarker"/>
        <c:varyColors val="0"/>
        <c:ser>
          <c:idx val="0"/>
          <c:order val="0"/>
          <c:tx>
            <c:v>Steel Temperature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Column!$A$306:$A$365</c:f>
              <c:numCache/>
            </c:numRef>
          </c:xVal>
          <c:yVal>
            <c:numRef>
              <c:f>Column!$D$306:$D$365</c:f>
              <c:numCache/>
            </c:numRef>
          </c:yVal>
          <c:smooth val="1"/>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Column!$G$306:$G$365</c:f>
              <c:numCache/>
            </c:numRef>
          </c:xVal>
          <c:yVal>
            <c:numRef>
              <c:f>Column!$J$306:$J$365</c:f>
              <c:numCache/>
            </c:numRef>
          </c:yVal>
          <c:smooth val="1"/>
        </c:ser>
        <c:axId val="28827681"/>
        <c:axId val="58122538"/>
      </c:scatterChart>
      <c:valAx>
        <c:axId val="28827681"/>
        <c:scaling>
          <c:orientation val="minMax"/>
        </c:scaling>
        <c:axPos val="b"/>
        <c:title>
          <c:tx>
            <c:rich>
              <a:bodyPr vert="horz" rot="0" anchor="ctr"/>
              <a:lstStyle/>
              <a:p>
                <a:pPr algn="ctr">
                  <a:defRPr/>
                </a:pPr>
                <a:r>
                  <a:rPr lang="en-US" cap="none" sz="1075" b="0" i="0" u="none" baseline="0">
                    <a:solidFill>
                      <a:srgbClr val="000000"/>
                    </a:solidFill>
                    <a:latin typeface="Arial"/>
                    <a:ea typeface="Arial"/>
                    <a:cs typeface="Arial"/>
                  </a:rPr>
                  <a:t>Time (min)</a:t>
                </a:r>
              </a:p>
            </c:rich>
          </c:tx>
          <c:layout>
            <c:manualLayout>
              <c:xMode val="factor"/>
              <c:yMode val="factor"/>
              <c:x val="0.00075"/>
              <c:y val="0.00125"/>
            </c:manualLayout>
          </c:layout>
          <c:overlay val="0"/>
          <c:spPr>
            <a:noFill/>
            <a:ln>
              <a:noFill/>
            </a:ln>
          </c:spPr>
        </c:title>
        <c:delete val="0"/>
        <c:numFmt formatCode="0" sourceLinked="0"/>
        <c:majorTickMark val="in"/>
        <c:minorTickMark val="in"/>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8122538"/>
        <c:crosses val="autoZero"/>
        <c:crossBetween val="midCat"/>
        <c:dispUnits/>
      </c:valAx>
      <c:valAx>
        <c:axId val="58122538"/>
        <c:scaling>
          <c:orientation val="minMax"/>
        </c:scaling>
        <c:axPos val="l"/>
        <c:title>
          <c:tx>
            <c:rich>
              <a:bodyPr vert="horz" rot="-5400000" anchor="ctr"/>
              <a:lstStyle/>
              <a:p>
                <a:pPr algn="ctr">
                  <a:defRPr/>
                </a:pPr>
                <a:r>
                  <a:rPr lang="en-US" cap="none" sz="1075" b="0" i="0" u="none" baseline="0">
                    <a:solidFill>
                      <a:srgbClr val="000000"/>
                    </a:solidFill>
                    <a:latin typeface="Arial"/>
                    <a:ea typeface="Arial"/>
                    <a:cs typeface="Arial"/>
                  </a:rPr>
                  <a:t>Temperature of Column (°C)</a:t>
                </a:r>
              </a:p>
            </c:rich>
          </c:tx>
          <c:layout>
            <c:manualLayout>
              <c:xMode val="factor"/>
              <c:yMode val="factor"/>
              <c:x val="-0.0015"/>
              <c:y val="0.01325"/>
            </c:manualLayout>
          </c:layout>
          <c:overlay val="0"/>
          <c:spPr>
            <a:noFill/>
            <a:ln>
              <a:noFill/>
            </a:ln>
          </c:spPr>
        </c:title>
        <c:majorGridlines>
          <c:spPr>
            <a:ln w="3175">
              <a:solidFill>
                <a:srgbClr val="000000"/>
              </a:solidFill>
            </a:ln>
          </c:spPr>
        </c:majorGridlines>
        <c:delete val="0"/>
        <c:numFmt formatCode="General" sourceLinked="1"/>
        <c:majorTickMark val="in"/>
        <c:minorTickMark val="in"/>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8827681"/>
        <c:crosses val="autoZero"/>
        <c:crossBetween val="midCat"/>
        <c:dispUnits/>
      </c:valAx>
      <c:spPr>
        <a:solidFill>
          <a:srgbClr val="FFCC99"/>
        </a:solidFill>
        <a:ln w="12700">
          <a:solidFill>
            <a:srgbClr val="000000"/>
          </a:solidFill>
        </a:ln>
      </c:spPr>
    </c:plotArea>
    <c:plotVisOnly val="1"/>
    <c:dispBlanksAs val="gap"/>
    <c:showDLblsOverMax val="0"/>
  </c:chart>
  <c:spPr>
    <a:solidFill>
      <a:srgbClr val="FFCC99"/>
    </a:solidFill>
    <a:ln w="3175">
      <a:solidFill>
        <a:srgbClr val="000000"/>
      </a:solidFill>
    </a:ln>
  </c:spPr>
  <c:txPr>
    <a:bodyPr vert="horz" rot="0"/>
    <a:lstStyle/>
    <a:p>
      <a:pPr>
        <a:defRPr lang="en-US" cap="none" sz="22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 Id="rId3" Type="http://schemas.openxmlformats.org/officeDocument/2006/relationships/image" Target="../media/image5.emf" /><Relationship Id="rId4"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2.png" /><Relationship Id="rId3" Type="http://schemas.openxmlformats.org/officeDocument/2006/relationships/image" Target="../media/image6.emf" /><Relationship Id="rId4"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357</xdr:row>
      <xdr:rowOff>95250</xdr:rowOff>
    </xdr:from>
    <xdr:to>
      <xdr:col>8</xdr:col>
      <xdr:colOff>152400</xdr:colOff>
      <xdr:row>378</xdr:row>
      <xdr:rowOff>57150</xdr:rowOff>
    </xdr:to>
    <xdr:graphicFrame>
      <xdr:nvGraphicFramePr>
        <xdr:cNvPr id="1" name="Chart 2"/>
        <xdr:cNvGraphicFramePr/>
      </xdr:nvGraphicFramePr>
      <xdr:xfrm>
        <a:off x="295275" y="31708725"/>
        <a:ext cx="7839075" cy="3962400"/>
      </xdr:xfrm>
      <a:graphic>
        <a:graphicData uri="http://schemas.openxmlformats.org/drawingml/2006/chart">
          <c:chart xmlns:c="http://schemas.openxmlformats.org/drawingml/2006/chart" r:id="rId1"/>
        </a:graphicData>
      </a:graphic>
    </xdr:graphicFrame>
    <xdr:clientData/>
  </xdr:twoCellAnchor>
  <xdr:twoCellAnchor>
    <xdr:from>
      <xdr:col>0</xdr:col>
      <xdr:colOff>390525</xdr:colOff>
      <xdr:row>0</xdr:row>
      <xdr:rowOff>0</xdr:rowOff>
    </xdr:from>
    <xdr:to>
      <xdr:col>1</xdr:col>
      <xdr:colOff>733425</xdr:colOff>
      <xdr:row>4</xdr:row>
      <xdr:rowOff>219075</xdr:rowOff>
    </xdr:to>
    <xdr:pic>
      <xdr:nvPicPr>
        <xdr:cNvPr id="2" name="Picture 11" descr="color-seal-3-inch"/>
        <xdr:cNvPicPr preferRelativeResize="1">
          <a:picLocks noChangeAspect="1"/>
        </xdr:cNvPicPr>
      </xdr:nvPicPr>
      <xdr:blipFill>
        <a:blip r:embed="rId2"/>
        <a:stretch>
          <a:fillRect/>
        </a:stretch>
      </xdr:blipFill>
      <xdr:spPr>
        <a:xfrm>
          <a:off x="390525" y="0"/>
          <a:ext cx="1371600" cy="1209675"/>
        </a:xfrm>
        <a:prstGeom prst="rect">
          <a:avLst/>
        </a:prstGeom>
        <a:noFill/>
        <a:ln w="9525" cmpd="sng">
          <a:noFill/>
        </a:ln>
      </xdr:spPr>
    </xdr:pic>
    <xdr:clientData/>
  </xdr:twoCellAnchor>
  <xdr:twoCellAnchor>
    <xdr:from>
      <xdr:col>6</xdr:col>
      <xdr:colOff>19050</xdr:colOff>
      <xdr:row>231</xdr:row>
      <xdr:rowOff>0</xdr:rowOff>
    </xdr:from>
    <xdr:to>
      <xdr:col>7</xdr:col>
      <xdr:colOff>1133475</xdr:colOff>
      <xdr:row>232</xdr:row>
      <xdr:rowOff>57150</xdr:rowOff>
    </xdr:to>
    <xdr:pic>
      <xdr:nvPicPr>
        <xdr:cNvPr id="3" name="ComboBox1"/>
        <xdr:cNvPicPr preferRelativeResize="1">
          <a:picLocks noChangeAspect="0"/>
        </xdr:cNvPicPr>
      </xdr:nvPicPr>
      <xdr:blipFill>
        <a:blip r:embed="rId3"/>
        <a:stretch>
          <a:fillRect/>
        </a:stretch>
      </xdr:blipFill>
      <xdr:spPr>
        <a:xfrm>
          <a:off x="5762625" y="8305800"/>
          <a:ext cx="1905000" cy="238125"/>
        </a:xfrm>
        <a:prstGeom prst="rect">
          <a:avLst/>
        </a:prstGeom>
        <a:noFill/>
        <a:ln w="9525" cmpd="sng">
          <a:noFill/>
        </a:ln>
      </xdr:spPr>
    </xdr:pic>
    <xdr:clientData/>
  </xdr:twoCellAnchor>
  <xdr:twoCellAnchor editAs="oneCell">
    <xdr:from>
      <xdr:col>1</xdr:col>
      <xdr:colOff>19050</xdr:colOff>
      <xdr:row>224</xdr:row>
      <xdr:rowOff>0</xdr:rowOff>
    </xdr:from>
    <xdr:to>
      <xdr:col>1</xdr:col>
      <xdr:colOff>742950</xdr:colOff>
      <xdr:row>225</xdr:row>
      <xdr:rowOff>28575</xdr:rowOff>
    </xdr:to>
    <xdr:pic>
      <xdr:nvPicPr>
        <xdr:cNvPr id="4" name="ComboBox2"/>
        <xdr:cNvPicPr preferRelativeResize="1">
          <a:picLocks noChangeAspect="1"/>
        </xdr:cNvPicPr>
      </xdr:nvPicPr>
      <xdr:blipFill>
        <a:blip r:embed="rId4"/>
        <a:stretch>
          <a:fillRect/>
        </a:stretch>
      </xdr:blipFill>
      <xdr:spPr>
        <a:xfrm>
          <a:off x="1047750" y="7010400"/>
          <a:ext cx="723900" cy="190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366</xdr:row>
      <xdr:rowOff>123825</xdr:rowOff>
    </xdr:from>
    <xdr:to>
      <xdr:col>8</xdr:col>
      <xdr:colOff>180975</xdr:colOff>
      <xdr:row>387</xdr:row>
      <xdr:rowOff>85725</xdr:rowOff>
    </xdr:to>
    <xdr:graphicFrame>
      <xdr:nvGraphicFramePr>
        <xdr:cNvPr id="1" name="Chart 5"/>
        <xdr:cNvGraphicFramePr/>
      </xdr:nvGraphicFramePr>
      <xdr:xfrm>
        <a:off x="323850" y="35347275"/>
        <a:ext cx="7134225" cy="396240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0</xdr:row>
      <xdr:rowOff>9525</xdr:rowOff>
    </xdr:from>
    <xdr:to>
      <xdr:col>1</xdr:col>
      <xdr:colOff>590550</xdr:colOff>
      <xdr:row>4</xdr:row>
      <xdr:rowOff>228600</xdr:rowOff>
    </xdr:to>
    <xdr:pic>
      <xdr:nvPicPr>
        <xdr:cNvPr id="2" name="Picture 11" descr="color-seal-3-inch"/>
        <xdr:cNvPicPr preferRelativeResize="1">
          <a:picLocks noChangeAspect="1"/>
        </xdr:cNvPicPr>
      </xdr:nvPicPr>
      <xdr:blipFill>
        <a:blip r:embed="rId2"/>
        <a:stretch>
          <a:fillRect/>
        </a:stretch>
      </xdr:blipFill>
      <xdr:spPr>
        <a:xfrm>
          <a:off x="247650" y="9525"/>
          <a:ext cx="1304925" cy="1209675"/>
        </a:xfrm>
        <a:prstGeom prst="rect">
          <a:avLst/>
        </a:prstGeom>
        <a:noFill/>
        <a:ln w="9525" cmpd="sng">
          <a:noFill/>
        </a:ln>
      </xdr:spPr>
    </xdr:pic>
    <xdr:clientData/>
  </xdr:twoCellAnchor>
  <xdr:twoCellAnchor>
    <xdr:from>
      <xdr:col>6</xdr:col>
      <xdr:colOff>19050</xdr:colOff>
      <xdr:row>231</xdr:row>
      <xdr:rowOff>9525</xdr:rowOff>
    </xdr:from>
    <xdr:to>
      <xdr:col>8</xdr:col>
      <xdr:colOff>571500</xdr:colOff>
      <xdr:row>232</xdr:row>
      <xdr:rowOff>28575</xdr:rowOff>
    </xdr:to>
    <xdr:pic>
      <xdr:nvPicPr>
        <xdr:cNvPr id="3" name="ComboBox1"/>
        <xdr:cNvPicPr preferRelativeResize="1">
          <a:picLocks noChangeAspect="0"/>
        </xdr:cNvPicPr>
      </xdr:nvPicPr>
      <xdr:blipFill>
        <a:blip r:embed="rId3"/>
        <a:stretch>
          <a:fillRect/>
        </a:stretch>
      </xdr:blipFill>
      <xdr:spPr>
        <a:xfrm>
          <a:off x="5381625" y="8448675"/>
          <a:ext cx="2466975" cy="209550"/>
        </a:xfrm>
        <a:prstGeom prst="rect">
          <a:avLst/>
        </a:prstGeom>
        <a:noFill/>
        <a:ln w="9525" cmpd="sng">
          <a:noFill/>
        </a:ln>
      </xdr:spPr>
    </xdr:pic>
    <xdr:clientData/>
  </xdr:twoCellAnchor>
  <xdr:twoCellAnchor editAs="oneCell">
    <xdr:from>
      <xdr:col>1</xdr:col>
      <xdr:colOff>19050</xdr:colOff>
      <xdr:row>224</xdr:row>
      <xdr:rowOff>0</xdr:rowOff>
    </xdr:from>
    <xdr:to>
      <xdr:col>1</xdr:col>
      <xdr:colOff>838200</xdr:colOff>
      <xdr:row>225</xdr:row>
      <xdr:rowOff>19050</xdr:rowOff>
    </xdr:to>
    <xdr:pic>
      <xdr:nvPicPr>
        <xdr:cNvPr id="4" name="ComboBox2"/>
        <xdr:cNvPicPr preferRelativeResize="1">
          <a:picLocks noChangeAspect="1"/>
        </xdr:cNvPicPr>
      </xdr:nvPicPr>
      <xdr:blipFill>
        <a:blip r:embed="rId4"/>
        <a:stretch>
          <a:fillRect/>
        </a:stretch>
      </xdr:blipFill>
      <xdr:spPr>
        <a:xfrm>
          <a:off x="981075" y="7048500"/>
          <a:ext cx="819150"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819150</xdr:colOff>
      <xdr:row>196</xdr:row>
      <xdr:rowOff>152400</xdr:rowOff>
    </xdr:from>
    <xdr:to>
      <xdr:col>4</xdr:col>
      <xdr:colOff>771525</xdr:colOff>
      <xdr:row>209</xdr:row>
      <xdr:rowOff>104775</xdr:rowOff>
    </xdr:to>
    <xdr:pic>
      <xdr:nvPicPr>
        <xdr:cNvPr id="1" name="Picture 3" descr="color-seal-3-inch"/>
        <xdr:cNvPicPr preferRelativeResize="1">
          <a:picLocks noChangeAspect="1"/>
        </xdr:cNvPicPr>
      </xdr:nvPicPr>
      <xdr:blipFill>
        <a:blip r:embed="rId1"/>
        <a:stretch>
          <a:fillRect/>
        </a:stretch>
      </xdr:blipFill>
      <xdr:spPr>
        <a:xfrm>
          <a:off x="1362075" y="32004000"/>
          <a:ext cx="2057400" cy="2057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vmlDrawing" Target="../drawings/vmlDrawing4.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R2459"/>
  <sheetViews>
    <sheetView showGridLines="0" showRowColHeaders="0" tabSelected="1" zoomScaleSheetLayoutView="80" zoomScalePageLayoutView="0" workbookViewId="0" topLeftCell="A1">
      <selection activeCell="C3" sqref="C3:I3"/>
    </sheetView>
  </sheetViews>
  <sheetFormatPr defaultColWidth="9.140625" defaultRowHeight="12.75"/>
  <cols>
    <col min="1" max="2" width="15.421875" style="0" customWidth="1"/>
    <col min="3" max="3" width="10.421875" style="17" customWidth="1"/>
    <col min="4" max="4" width="14.28125" style="0" customWidth="1"/>
    <col min="5" max="5" width="16.140625" style="0" customWidth="1"/>
    <col min="6" max="6" width="14.421875" style="0" customWidth="1"/>
    <col min="7" max="7" width="11.8515625" style="0" customWidth="1"/>
    <col min="8" max="8" width="21.7109375" style="0" customWidth="1"/>
    <col min="9" max="9" width="14.421875" style="0" customWidth="1"/>
    <col min="10" max="10" width="11.421875" style="0" customWidth="1"/>
    <col min="11" max="11" width="18.421875" style="0" customWidth="1"/>
    <col min="12" max="12" width="10.140625" style="0" customWidth="1"/>
    <col min="13" max="13" width="10.421875" style="0" customWidth="1"/>
  </cols>
  <sheetData>
    <row r="1" spans="1:11" ht="19.5" customHeight="1">
      <c r="A1" s="192"/>
      <c r="C1" s="236" t="s">
        <v>291</v>
      </c>
      <c r="D1" s="236"/>
      <c r="E1" s="236"/>
      <c r="F1" s="236"/>
      <c r="G1" s="236"/>
      <c r="H1" s="236"/>
      <c r="I1" s="236"/>
      <c r="J1" s="237"/>
      <c r="K1" s="237"/>
    </row>
    <row r="2" spans="1:11" ht="19.5" customHeight="1">
      <c r="A2" s="192"/>
      <c r="C2" s="236" t="s">
        <v>292</v>
      </c>
      <c r="D2" s="236"/>
      <c r="E2" s="236"/>
      <c r="F2" s="236"/>
      <c r="G2" s="236"/>
      <c r="H2" s="236"/>
      <c r="I2" s="236"/>
      <c r="J2" s="236"/>
      <c r="K2" s="237"/>
    </row>
    <row r="3" spans="1:11" ht="19.5" customHeight="1">
      <c r="A3" s="192"/>
      <c r="C3" s="236" t="s">
        <v>293</v>
      </c>
      <c r="D3" s="236"/>
      <c r="E3" s="236"/>
      <c r="F3" s="236"/>
      <c r="G3" s="236"/>
      <c r="H3" s="236"/>
      <c r="I3" s="236"/>
      <c r="J3" s="235" t="s">
        <v>285</v>
      </c>
      <c r="K3" s="235"/>
    </row>
    <row r="4" spans="1:11" ht="19.5" customHeight="1">
      <c r="A4" s="192"/>
      <c r="C4" s="236" t="s">
        <v>294</v>
      </c>
      <c r="D4" s="236"/>
      <c r="E4" s="236"/>
      <c r="F4" s="236"/>
      <c r="G4" s="236"/>
      <c r="H4" s="236"/>
      <c r="I4" s="236"/>
      <c r="J4" s="235" t="s">
        <v>319</v>
      </c>
      <c r="K4" s="235"/>
    </row>
    <row r="5" spans="1:11" ht="19.5" customHeight="1">
      <c r="A5" s="237"/>
      <c r="B5" s="237"/>
      <c r="C5" s="237"/>
      <c r="D5" s="237"/>
      <c r="E5" s="237"/>
      <c r="F5" s="237"/>
      <c r="G5" s="237"/>
      <c r="H5" s="237"/>
      <c r="I5" s="237"/>
      <c r="J5" s="237"/>
      <c r="K5" s="237"/>
    </row>
    <row r="6" spans="1:11" ht="19.5" customHeight="1">
      <c r="A6" s="238"/>
      <c r="B6" s="237"/>
      <c r="C6" s="237"/>
      <c r="D6" s="237"/>
      <c r="E6" s="237"/>
      <c r="F6" s="237"/>
      <c r="G6" s="237"/>
      <c r="H6" s="237"/>
      <c r="I6" s="237"/>
      <c r="J6" s="237"/>
      <c r="K6" s="237"/>
    </row>
    <row r="7" spans="1:11" ht="15" customHeight="1">
      <c r="A7" s="239" t="s">
        <v>286</v>
      </c>
      <c r="B7" s="240"/>
      <c r="C7" s="240"/>
      <c r="D7" s="240"/>
      <c r="E7" s="240"/>
      <c r="F7" s="240"/>
      <c r="G7" s="240"/>
      <c r="H7" s="240"/>
      <c r="I7" s="240"/>
      <c r="J7" s="240"/>
      <c r="K7" s="241"/>
    </row>
    <row r="8" spans="1:11" ht="15" customHeight="1">
      <c r="A8" s="242" t="s">
        <v>270</v>
      </c>
      <c r="B8" s="243"/>
      <c r="C8" s="243"/>
      <c r="D8" s="243"/>
      <c r="E8" s="243"/>
      <c r="F8" s="243"/>
      <c r="G8" s="243"/>
      <c r="H8" s="243"/>
      <c r="I8" s="243"/>
      <c r="J8" s="243"/>
      <c r="K8" s="244"/>
    </row>
    <row r="9" spans="1:11" ht="15" customHeight="1">
      <c r="A9" s="245" t="s">
        <v>287</v>
      </c>
      <c r="B9" s="246"/>
      <c r="C9" s="246"/>
      <c r="D9" s="246"/>
      <c r="E9" s="246"/>
      <c r="F9" s="246"/>
      <c r="G9" s="246"/>
      <c r="H9" s="246"/>
      <c r="I9" s="246"/>
      <c r="J9" s="246"/>
      <c r="K9" s="247"/>
    </row>
    <row r="10" spans="1:11" ht="15" customHeight="1">
      <c r="A10" s="248" t="s">
        <v>288</v>
      </c>
      <c r="B10" s="246"/>
      <c r="C10" s="246"/>
      <c r="D10" s="246"/>
      <c r="E10" s="246"/>
      <c r="F10" s="246"/>
      <c r="G10" s="246"/>
      <c r="H10" s="246"/>
      <c r="I10" s="246"/>
      <c r="J10" s="246"/>
      <c r="K10" s="247"/>
    </row>
    <row r="11" spans="1:11" ht="15" customHeight="1">
      <c r="A11" s="249" t="s">
        <v>289</v>
      </c>
      <c r="B11" s="250"/>
      <c r="C11" s="250"/>
      <c r="D11" s="250"/>
      <c r="E11" s="250"/>
      <c r="F11" s="250"/>
      <c r="G11" s="250"/>
      <c r="H11" s="250"/>
      <c r="I11" s="250"/>
      <c r="J11" s="250"/>
      <c r="K11" s="251"/>
    </row>
    <row r="12" spans="1:11" ht="15" customHeight="1">
      <c r="A12" s="237"/>
      <c r="B12" s="237"/>
      <c r="C12" s="237"/>
      <c r="D12" s="237"/>
      <c r="E12" s="237"/>
      <c r="F12" s="237"/>
      <c r="G12" s="237"/>
      <c r="H12" s="237"/>
      <c r="I12" s="237"/>
      <c r="J12" s="237"/>
      <c r="K12" s="237"/>
    </row>
    <row r="13" spans="1:11" ht="15" customHeight="1">
      <c r="A13" s="138"/>
      <c r="B13" s="138"/>
      <c r="C13" s="138"/>
      <c r="D13" s="138"/>
      <c r="E13" s="138"/>
      <c r="F13" s="138"/>
      <c r="G13" s="138"/>
      <c r="H13" s="138"/>
      <c r="I13" s="138"/>
      <c r="J13" s="138"/>
      <c r="K13" s="138"/>
    </row>
    <row r="14" spans="1:11" ht="15" customHeight="1">
      <c r="A14" s="252" t="s">
        <v>290</v>
      </c>
      <c r="B14" s="253"/>
      <c r="C14" s="254"/>
      <c r="D14" s="254"/>
      <c r="E14" s="254"/>
      <c r="F14" s="254"/>
      <c r="G14" s="254"/>
      <c r="H14" s="254"/>
      <c r="I14" s="254"/>
      <c r="J14" s="254"/>
      <c r="K14" s="254"/>
    </row>
    <row r="15" spans="1:11" ht="24.75" customHeight="1">
      <c r="A15" s="253"/>
      <c r="B15" s="253"/>
      <c r="C15" s="255"/>
      <c r="D15" s="256"/>
      <c r="E15" s="256"/>
      <c r="F15" s="256"/>
      <c r="G15" s="256"/>
      <c r="H15" s="256"/>
      <c r="I15" s="256"/>
      <c r="J15" s="257"/>
      <c r="K15" s="140"/>
    </row>
    <row r="16" spans="1:11" ht="24.75" customHeight="1">
      <c r="A16" s="253"/>
      <c r="B16" s="253"/>
      <c r="C16" s="258"/>
      <c r="D16" s="259"/>
      <c r="E16" s="259"/>
      <c r="F16" s="259"/>
      <c r="G16" s="259"/>
      <c r="H16" s="259"/>
      <c r="I16" s="259"/>
      <c r="J16" s="260"/>
      <c r="K16" s="140"/>
    </row>
    <row r="17" spans="1:11" ht="15" customHeight="1">
      <c r="A17" s="253"/>
      <c r="B17" s="253"/>
      <c r="C17" s="261"/>
      <c r="D17" s="261"/>
      <c r="E17" s="261"/>
      <c r="F17" s="261"/>
      <c r="G17" s="261"/>
      <c r="H17" s="261"/>
      <c r="I17" s="261"/>
      <c r="J17" s="261"/>
      <c r="K17" s="261"/>
    </row>
    <row r="18" spans="1:13" ht="15" customHeight="1">
      <c r="A18" s="139"/>
      <c r="B18" s="139"/>
      <c r="C18" s="141"/>
      <c r="D18" s="141"/>
      <c r="E18" s="141"/>
      <c r="F18" s="141"/>
      <c r="G18" s="141"/>
      <c r="H18" s="141"/>
      <c r="I18" s="141"/>
      <c r="J18" s="141"/>
      <c r="K18" s="141"/>
      <c r="L18" s="45"/>
      <c r="M18" s="45"/>
    </row>
    <row r="19" spans="12:13" ht="15" customHeight="1">
      <c r="L19" s="45"/>
      <c r="M19" s="45"/>
    </row>
    <row r="20" spans="1:13" s="146" customFormat="1" ht="19.5" customHeight="1" thickBot="1">
      <c r="A20" s="142" t="s">
        <v>189</v>
      </c>
      <c r="B20" s="143"/>
      <c r="C20" s="144"/>
      <c r="D20" s="143"/>
      <c r="E20" s="143"/>
      <c r="F20" s="143"/>
      <c r="G20" s="143"/>
      <c r="H20" s="188"/>
      <c r="I20" s="143"/>
      <c r="J20" s="145"/>
      <c r="L20" s="145"/>
      <c r="M20" s="145"/>
    </row>
    <row r="21" spans="2:13" ht="15" thickTop="1">
      <c r="B21" s="42" t="s">
        <v>190</v>
      </c>
      <c r="C21" s="43"/>
      <c r="D21" s="42"/>
      <c r="E21" s="42"/>
      <c r="F21" s="42"/>
      <c r="G21" s="42"/>
      <c r="H21" s="95">
        <v>23.96705949</v>
      </c>
      <c r="I21" s="193" t="s">
        <v>307</v>
      </c>
      <c r="J21" s="7"/>
      <c r="K21" s="7"/>
      <c r="L21" s="45"/>
      <c r="M21" s="45"/>
    </row>
    <row r="22" spans="2:13" ht="15">
      <c r="B22" s="2" t="s">
        <v>191</v>
      </c>
      <c r="G22" s="50" t="s">
        <v>320</v>
      </c>
      <c r="H22" s="186">
        <v>1.3</v>
      </c>
      <c r="I22" s="194" t="s">
        <v>316</v>
      </c>
      <c r="J22" s="134">
        <f>H22*0.0328084</f>
        <v>0.04265092</v>
      </c>
      <c r="K22" s="135" t="s">
        <v>204</v>
      </c>
      <c r="L22" s="45"/>
      <c r="M22" s="45"/>
    </row>
    <row r="23" spans="2:13" ht="15.75" customHeight="1">
      <c r="B23" s="2" t="s">
        <v>194</v>
      </c>
      <c r="H23" s="92">
        <v>22</v>
      </c>
      <c r="I23" s="194" t="s">
        <v>308</v>
      </c>
      <c r="J23" s="136"/>
      <c r="K23" s="136"/>
      <c r="L23" s="45"/>
      <c r="M23" s="45"/>
    </row>
    <row r="24" spans="2:13" ht="15.75" customHeight="1">
      <c r="B24" s="2" t="s">
        <v>192</v>
      </c>
      <c r="C24" s="19"/>
      <c r="D24" s="3"/>
      <c r="E24" s="3"/>
      <c r="F24" s="3"/>
      <c r="G24" s="3"/>
      <c r="H24" s="93">
        <v>0.06936</v>
      </c>
      <c r="I24" s="194" t="s">
        <v>257</v>
      </c>
      <c r="J24" s="137">
        <f>H24/3600</f>
        <v>1.926666666666667E-05</v>
      </c>
      <c r="K24" s="135" t="s">
        <v>258</v>
      </c>
      <c r="L24" s="45"/>
      <c r="M24" s="45"/>
    </row>
    <row r="25" spans="2:13" ht="15.75" customHeight="1">
      <c r="B25" s="2" t="s">
        <v>193</v>
      </c>
      <c r="H25" s="94">
        <v>0.2868</v>
      </c>
      <c r="I25" s="195" t="s">
        <v>195</v>
      </c>
      <c r="L25" s="45"/>
      <c r="M25" s="45"/>
    </row>
    <row r="26" spans="2:13" ht="15.75" customHeight="1">
      <c r="B26" s="2" t="s">
        <v>271</v>
      </c>
      <c r="C26" s="104"/>
      <c r="H26" s="187">
        <v>25</v>
      </c>
      <c r="I26" s="194" t="s">
        <v>317</v>
      </c>
      <c r="J26" s="216">
        <f>H26*1.8+32</f>
        <v>77</v>
      </c>
      <c r="L26" s="45"/>
      <c r="M26" s="45"/>
    </row>
    <row r="27" spans="2:13" ht="15.75">
      <c r="B27" s="4" t="s">
        <v>196</v>
      </c>
      <c r="C27" s="20"/>
      <c r="D27" s="5"/>
      <c r="E27" s="5"/>
      <c r="F27" s="5"/>
      <c r="G27" s="5"/>
      <c r="H27" s="115">
        <v>0.132</v>
      </c>
      <c r="I27" s="4" t="s">
        <v>195</v>
      </c>
      <c r="L27" s="45"/>
      <c r="M27" s="45"/>
    </row>
    <row r="28" spans="2:13" ht="13.5" thickBot="1">
      <c r="B28" s="4"/>
      <c r="C28" s="20"/>
      <c r="D28" s="5"/>
      <c r="E28" s="5"/>
      <c r="F28" s="5"/>
      <c r="G28" s="5"/>
      <c r="H28" s="5"/>
      <c r="I28" s="28"/>
      <c r="L28" s="45"/>
      <c r="M28" s="45"/>
    </row>
    <row r="29" spans="2:13" ht="17.25" thickBot="1" thickTop="1">
      <c r="B29" s="4"/>
      <c r="C29" s="20"/>
      <c r="D29" s="5"/>
      <c r="E29" s="5"/>
      <c r="F29" s="5"/>
      <c r="G29" s="5"/>
      <c r="H29" s="98" t="s">
        <v>269</v>
      </c>
      <c r="J29" s="6"/>
      <c r="L29" s="45"/>
      <c r="M29" s="45"/>
    </row>
    <row r="30" spans="5:13" ht="14.25" thickBot="1" thickTop="1">
      <c r="E30" s="5"/>
      <c r="F30" s="5"/>
      <c r="G30" s="5"/>
      <c r="H30" s="5"/>
      <c r="I30" s="5"/>
      <c r="L30" s="45"/>
      <c r="M30" s="45"/>
    </row>
    <row r="31" spans="1:13" s="146" customFormat="1" ht="19.5" customHeight="1" thickTop="1">
      <c r="A31" s="147" t="s">
        <v>219</v>
      </c>
      <c r="B31" s="148"/>
      <c r="C31" s="149"/>
      <c r="D31" s="148"/>
      <c r="E31" s="150"/>
      <c r="F31" s="150"/>
      <c r="G31" s="150"/>
      <c r="H31" s="150"/>
      <c r="I31" s="150"/>
      <c r="J31" s="148"/>
      <c r="K31" s="148"/>
      <c r="L31" s="145"/>
      <c r="M31" s="145"/>
    </row>
    <row r="32" spans="2:13" ht="12.75" hidden="1">
      <c r="B32" s="32" t="s">
        <v>0</v>
      </c>
      <c r="C32" s="33" t="s">
        <v>223</v>
      </c>
      <c r="K32" s="8"/>
      <c r="L32" s="184"/>
      <c r="M32" s="45"/>
    </row>
    <row r="33" spans="2:13" ht="12.75" hidden="1">
      <c r="B33" s="32" t="s">
        <v>1</v>
      </c>
      <c r="C33" s="33" t="s">
        <v>224</v>
      </c>
      <c r="J33" s="8"/>
      <c r="K33" s="8"/>
      <c r="L33" s="184"/>
      <c r="M33" s="45"/>
    </row>
    <row r="34" spans="2:13" ht="12.75" hidden="1">
      <c r="B34" s="29"/>
      <c r="C34" s="31"/>
      <c r="J34" s="8"/>
      <c r="K34" s="8"/>
      <c r="L34" s="184"/>
      <c r="M34" s="45"/>
    </row>
    <row r="35" spans="2:13" ht="12.75" hidden="1">
      <c r="B35" s="29" t="s">
        <v>2</v>
      </c>
      <c r="C35" s="30">
        <v>29.61622311</v>
      </c>
      <c r="J35" s="8"/>
      <c r="K35" s="8"/>
      <c r="L35" s="184"/>
      <c r="M35" s="45"/>
    </row>
    <row r="36" spans="2:13" ht="12.75" hidden="1">
      <c r="B36" s="29" t="s">
        <v>3</v>
      </c>
      <c r="C36" s="30">
        <v>27.75597869</v>
      </c>
      <c r="J36" s="8"/>
      <c r="K36" s="8"/>
      <c r="L36" s="184"/>
      <c r="M36" s="45"/>
    </row>
    <row r="37" spans="2:13" ht="12.75" hidden="1">
      <c r="B37" s="29" t="s">
        <v>4</v>
      </c>
      <c r="C37" s="30">
        <v>25.89426508</v>
      </c>
      <c r="I37" s="8"/>
      <c r="J37" s="8"/>
      <c r="K37" s="8"/>
      <c r="L37" s="184"/>
      <c r="M37" s="45"/>
    </row>
    <row r="38" spans="2:13" ht="12.75" hidden="1">
      <c r="B38" s="29" t="s">
        <v>5</v>
      </c>
      <c r="C38" s="30">
        <v>24.48163877</v>
      </c>
      <c r="I38" s="8"/>
      <c r="J38" s="8"/>
      <c r="K38" s="8"/>
      <c r="L38" s="184"/>
      <c r="M38" s="45"/>
    </row>
    <row r="39" spans="2:13" ht="12.75" hidden="1">
      <c r="B39" s="29" t="s">
        <v>6</v>
      </c>
      <c r="C39" s="30">
        <v>23.05957056</v>
      </c>
      <c r="I39" s="8"/>
      <c r="J39" s="8"/>
      <c r="K39" s="8"/>
      <c r="L39" s="184"/>
      <c r="M39" s="45"/>
    </row>
    <row r="40" spans="2:13" ht="12.75" hidden="1">
      <c r="B40" s="29" t="s">
        <v>7</v>
      </c>
      <c r="C40" s="30">
        <v>23.2772954</v>
      </c>
      <c r="I40" s="8"/>
      <c r="J40" s="8"/>
      <c r="K40" s="8"/>
      <c r="L40" s="184"/>
      <c r="M40" s="45"/>
    </row>
    <row r="41" spans="2:13" ht="12.75" hidden="1">
      <c r="B41" s="29" t="s">
        <v>8</v>
      </c>
      <c r="C41" s="30">
        <v>21.59654901</v>
      </c>
      <c r="I41" s="8"/>
      <c r="J41" s="8"/>
      <c r="K41" s="8"/>
      <c r="L41" s="184"/>
      <c r="M41" s="45"/>
    </row>
    <row r="42" spans="2:13" ht="12.75" hidden="1">
      <c r="B42" s="29" t="s">
        <v>9</v>
      </c>
      <c r="C42" s="30">
        <v>20.32857076</v>
      </c>
      <c r="I42" s="8"/>
      <c r="J42" s="8"/>
      <c r="K42" s="8"/>
      <c r="L42" s="184"/>
      <c r="M42" s="45"/>
    </row>
    <row r="43" spans="2:13" ht="12.75" hidden="1">
      <c r="B43" s="29" t="s">
        <v>10</v>
      </c>
      <c r="C43" s="30">
        <v>19.05295601</v>
      </c>
      <c r="I43" s="8"/>
      <c r="J43" s="8"/>
      <c r="K43" s="8"/>
      <c r="L43" s="184"/>
      <c r="M43" s="45"/>
    </row>
    <row r="44" spans="2:13" ht="12.75" hidden="1">
      <c r="B44" s="29" t="s">
        <v>11</v>
      </c>
      <c r="C44" s="30">
        <v>17.9910045</v>
      </c>
      <c r="I44" s="8"/>
      <c r="J44" s="8"/>
      <c r="K44" s="8"/>
      <c r="L44" s="184"/>
      <c r="M44" s="45"/>
    </row>
    <row r="45" spans="2:13" ht="12.75" hidden="1">
      <c r="B45" s="29" t="s">
        <v>12</v>
      </c>
      <c r="C45" s="30">
        <v>16.9212691</v>
      </c>
      <c r="I45" s="8"/>
      <c r="J45" s="8"/>
      <c r="K45" s="8"/>
      <c r="L45" s="184"/>
      <c r="M45" s="45"/>
    </row>
    <row r="46" spans="2:13" ht="12.75" hidden="1">
      <c r="B46" s="29" t="s">
        <v>13</v>
      </c>
      <c r="C46" s="30">
        <v>15.31914894</v>
      </c>
      <c r="I46" s="8"/>
      <c r="J46" s="8"/>
      <c r="K46" s="8"/>
      <c r="L46" s="184"/>
      <c r="M46" s="45"/>
    </row>
    <row r="47" spans="2:13" ht="12.75" hidden="1">
      <c r="B47" s="29" t="s">
        <v>14</v>
      </c>
      <c r="C47" s="30">
        <v>25.30626531</v>
      </c>
      <c r="I47" s="8"/>
      <c r="J47" s="8"/>
      <c r="K47" s="8"/>
      <c r="L47" s="184"/>
      <c r="M47" s="45"/>
    </row>
    <row r="48" spans="2:13" ht="12.75" hidden="1">
      <c r="B48" s="29" t="s">
        <v>15</v>
      </c>
      <c r="C48" s="30">
        <v>23.31941086</v>
      </c>
      <c r="I48" s="8"/>
      <c r="J48" s="8"/>
      <c r="K48" s="8"/>
      <c r="L48" s="184"/>
      <c r="M48" s="45"/>
    </row>
    <row r="49" spans="2:13" ht="12.75" hidden="1">
      <c r="B49" s="29" t="s">
        <v>16</v>
      </c>
      <c r="C49" s="30">
        <v>21.31401052</v>
      </c>
      <c r="I49" s="8"/>
      <c r="J49" s="8"/>
      <c r="K49" s="8"/>
      <c r="L49" s="184"/>
      <c r="M49" s="45"/>
    </row>
    <row r="50" spans="2:13" ht="12.75" hidden="1">
      <c r="B50" s="29" t="s">
        <v>17</v>
      </c>
      <c r="C50" s="30">
        <v>18.16642597</v>
      </c>
      <c r="I50" s="8"/>
      <c r="J50" s="8"/>
      <c r="K50" s="8"/>
      <c r="L50" s="184"/>
      <c r="M50" s="45"/>
    </row>
    <row r="51" spans="2:13" ht="12.75" hidden="1">
      <c r="B51" s="29" t="s">
        <v>18</v>
      </c>
      <c r="C51" s="30">
        <v>16.92084604</v>
      </c>
      <c r="I51" s="8"/>
      <c r="J51" s="8"/>
      <c r="K51" s="8"/>
      <c r="L51" s="184"/>
      <c r="M51" s="45"/>
    </row>
    <row r="52" spans="2:13" ht="12.75" hidden="1">
      <c r="B52" s="29" t="s">
        <v>19</v>
      </c>
      <c r="C52" s="30">
        <v>15.67051733</v>
      </c>
      <c r="I52" s="8"/>
      <c r="J52" s="8"/>
      <c r="K52" s="8"/>
      <c r="L52" s="184"/>
      <c r="M52" s="45"/>
    </row>
    <row r="53" spans="2:13" ht="12.75" hidden="1">
      <c r="B53" s="29" t="s">
        <v>20</v>
      </c>
      <c r="C53" s="30">
        <v>14.29436705</v>
      </c>
      <c r="I53" s="8"/>
      <c r="J53" s="8"/>
      <c r="K53" s="8"/>
      <c r="L53" s="184"/>
      <c r="M53" s="45"/>
    </row>
    <row r="54" spans="2:13" ht="12.75" hidden="1">
      <c r="B54" s="29" t="s">
        <v>21</v>
      </c>
      <c r="C54" s="30">
        <v>23.96705949</v>
      </c>
      <c r="I54" s="8"/>
      <c r="J54" s="8"/>
      <c r="K54" s="8"/>
      <c r="L54" s="184"/>
      <c r="M54" s="45"/>
    </row>
    <row r="55" spans="2:13" ht="12.75" hidden="1">
      <c r="B55" s="29" t="s">
        <v>22</v>
      </c>
      <c r="C55" s="30">
        <v>21.81610508</v>
      </c>
      <c r="I55" s="8"/>
      <c r="J55" s="8"/>
      <c r="K55" s="8"/>
      <c r="L55" s="184"/>
      <c r="M55" s="45"/>
    </row>
    <row r="56" spans="2:13" ht="12.75" hidden="1">
      <c r="B56" s="29" t="s">
        <v>23</v>
      </c>
      <c r="C56" s="30">
        <v>19.86127721</v>
      </c>
      <c r="I56" s="8"/>
      <c r="J56" s="8"/>
      <c r="K56" s="8"/>
      <c r="L56" s="184"/>
      <c r="M56" s="45"/>
    </row>
    <row r="57" spans="2:13" ht="12.75" hidden="1">
      <c r="B57" s="29" t="s">
        <v>24</v>
      </c>
      <c r="C57" s="30">
        <v>17.40181269</v>
      </c>
      <c r="I57" s="8"/>
      <c r="J57" s="8"/>
      <c r="K57" s="8"/>
      <c r="L57" s="184"/>
      <c r="M57" s="45"/>
    </row>
    <row r="58" spans="2:13" ht="12.75" hidden="1">
      <c r="B58" s="29" t="s">
        <v>25</v>
      </c>
      <c r="C58" s="30">
        <v>16.40302045</v>
      </c>
      <c r="I58" s="8"/>
      <c r="J58" s="8"/>
      <c r="K58" s="8"/>
      <c r="L58" s="184"/>
      <c r="M58" s="45"/>
    </row>
    <row r="59" spans="2:13" ht="12.75" hidden="1">
      <c r="B59" s="29" t="s">
        <v>26</v>
      </c>
      <c r="C59" s="30">
        <v>15.40248963</v>
      </c>
      <c r="I59" s="8"/>
      <c r="J59" s="8"/>
      <c r="K59" s="8"/>
      <c r="L59" s="184"/>
      <c r="M59" s="45"/>
    </row>
    <row r="60" spans="2:13" ht="12.75" hidden="1">
      <c r="B60" s="29" t="s">
        <v>27</v>
      </c>
      <c r="C60" s="30">
        <v>14.40080004</v>
      </c>
      <c r="I60" s="8"/>
      <c r="J60" s="8"/>
      <c r="K60" s="8"/>
      <c r="L60" s="184"/>
      <c r="M60" s="45"/>
    </row>
    <row r="61" spans="2:13" ht="12.75" hidden="1">
      <c r="B61" s="29" t="s">
        <v>28</v>
      </c>
      <c r="C61" s="30">
        <v>13.25744895</v>
      </c>
      <c r="I61" s="8"/>
      <c r="J61" s="8"/>
      <c r="K61" s="8"/>
      <c r="L61" s="184"/>
      <c r="M61" s="45"/>
    </row>
    <row r="62" spans="2:13" ht="12.75" hidden="1">
      <c r="B62" s="29" t="s">
        <v>29</v>
      </c>
      <c r="C62" s="30">
        <v>22.15193155</v>
      </c>
      <c r="I62" s="8"/>
      <c r="J62" s="8"/>
      <c r="K62" s="8"/>
      <c r="L62" s="184"/>
      <c r="M62" s="45"/>
    </row>
    <row r="63" spans="2:13" ht="12.75" hidden="1">
      <c r="B63" s="29" t="s">
        <v>30</v>
      </c>
      <c r="C63" s="30">
        <v>20.14178482</v>
      </c>
      <c r="I63" s="8"/>
      <c r="J63" s="8"/>
      <c r="K63" s="8"/>
      <c r="L63" s="184"/>
      <c r="M63" s="45"/>
    </row>
    <row r="64" spans="2:13" ht="12.75" hidden="1">
      <c r="B64" s="29" t="s">
        <v>31</v>
      </c>
      <c r="C64" s="30">
        <v>18.35612133</v>
      </c>
      <c r="I64" s="8"/>
      <c r="J64" s="8"/>
      <c r="K64" s="8"/>
      <c r="L64" s="184"/>
      <c r="M64" s="45"/>
    </row>
    <row r="65" spans="2:13" ht="12.75" hidden="1">
      <c r="B65" s="29" t="s">
        <v>32</v>
      </c>
      <c r="C65" s="30">
        <v>16.35385535</v>
      </c>
      <c r="I65" s="8"/>
      <c r="J65" s="8"/>
      <c r="K65" s="8"/>
      <c r="L65" s="184"/>
      <c r="M65" s="45"/>
    </row>
    <row r="66" spans="2:13" ht="12.75" hidden="1">
      <c r="B66" s="29" t="s">
        <v>33</v>
      </c>
      <c r="C66" s="30">
        <v>14.71242262</v>
      </c>
      <c r="I66" s="8"/>
      <c r="J66" s="8"/>
      <c r="K66" s="8"/>
      <c r="L66" s="184"/>
      <c r="M66" s="45"/>
    </row>
    <row r="67" spans="2:13" ht="12.75" hidden="1">
      <c r="B67" s="29" t="s">
        <v>34</v>
      </c>
      <c r="C67" s="30">
        <v>13.61825426</v>
      </c>
      <c r="I67" s="8"/>
      <c r="J67" s="8"/>
      <c r="K67" s="8"/>
      <c r="L67" s="184"/>
      <c r="M67" s="45"/>
    </row>
    <row r="68" spans="2:13" ht="12.75" hidden="1">
      <c r="B68" s="29" t="s">
        <v>35</v>
      </c>
      <c r="C68" s="30">
        <v>12.23597961</v>
      </c>
      <c r="I68" s="8"/>
      <c r="J68" s="8"/>
      <c r="K68" s="8"/>
      <c r="L68" s="184"/>
      <c r="M68" s="45"/>
    </row>
    <row r="69" spans="2:13" ht="12.75" hidden="1">
      <c r="B69" s="29" t="s">
        <v>36</v>
      </c>
      <c r="C69" s="30">
        <v>22.2285747</v>
      </c>
      <c r="I69" s="8"/>
      <c r="J69" s="8"/>
      <c r="K69" s="8"/>
      <c r="L69" s="184"/>
      <c r="M69" s="45"/>
    </row>
    <row r="70" spans="2:13" ht="12.75" hidden="1">
      <c r="B70" s="29" t="s">
        <v>37</v>
      </c>
      <c r="C70" s="30">
        <v>20.16574586</v>
      </c>
      <c r="I70" s="8"/>
      <c r="J70" s="8"/>
      <c r="K70" s="8"/>
      <c r="L70" s="184"/>
      <c r="M70" s="45"/>
    </row>
    <row r="71" spans="2:13" ht="12.75" hidden="1">
      <c r="B71" s="29" t="s">
        <v>38</v>
      </c>
      <c r="C71" s="30">
        <v>18.2123617</v>
      </c>
      <c r="I71" s="8"/>
      <c r="J71" s="8"/>
      <c r="K71" s="8"/>
      <c r="L71" s="184"/>
      <c r="M71" s="45"/>
    </row>
    <row r="72" spans="2:13" ht="12.75" hidden="1">
      <c r="B72" s="29" t="s">
        <v>39</v>
      </c>
      <c r="C72" s="30">
        <v>16.35982289</v>
      </c>
      <c r="I72" s="8"/>
      <c r="J72" s="8"/>
      <c r="K72" s="8"/>
      <c r="L72" s="184"/>
      <c r="M72" s="45"/>
    </row>
    <row r="73" spans="2:13" ht="12.75" hidden="1">
      <c r="B73" s="29" t="s">
        <v>40</v>
      </c>
      <c r="C73" s="30">
        <v>14.61871852</v>
      </c>
      <c r="I73" s="8"/>
      <c r="J73" s="8"/>
      <c r="K73" s="8"/>
      <c r="L73" s="184"/>
      <c r="M73" s="45"/>
    </row>
    <row r="74" spans="2:13" ht="12.75" hidden="1">
      <c r="B74" s="29" t="s">
        <v>41</v>
      </c>
      <c r="C74" s="30">
        <v>15.08323862</v>
      </c>
      <c r="I74" s="8"/>
      <c r="J74" s="8"/>
      <c r="K74" s="8"/>
      <c r="L74" s="184"/>
      <c r="M74" s="45"/>
    </row>
    <row r="75" spans="2:13" ht="12.75" hidden="1">
      <c r="B75" s="29" t="s">
        <v>42</v>
      </c>
      <c r="C75" s="30">
        <v>13.56297094</v>
      </c>
      <c r="I75" s="8"/>
      <c r="J75" s="8"/>
      <c r="K75" s="8"/>
      <c r="L75" s="184"/>
      <c r="M75" s="45"/>
    </row>
    <row r="76" spans="2:13" ht="12.75" hidden="1">
      <c r="B76" s="29" t="s">
        <v>43</v>
      </c>
      <c r="C76" s="30">
        <v>12.33599351</v>
      </c>
      <c r="I76" s="8"/>
      <c r="J76" s="8"/>
      <c r="K76" s="8"/>
      <c r="L76" s="184"/>
      <c r="M76" s="45"/>
    </row>
    <row r="77" spans="2:13" ht="12.75" hidden="1">
      <c r="B77" s="29" t="s">
        <v>44</v>
      </c>
      <c r="C77" s="30">
        <v>11.0982659</v>
      </c>
      <c r="I77" s="8"/>
      <c r="J77" s="8"/>
      <c r="K77" s="8"/>
      <c r="L77" s="184"/>
      <c r="M77" s="45"/>
    </row>
    <row r="78" spans="2:13" ht="12.75" hidden="1">
      <c r="B78" s="29" t="s">
        <v>45</v>
      </c>
      <c r="C78" s="30">
        <v>10.98317095</v>
      </c>
      <c r="I78" s="8"/>
      <c r="J78" s="8"/>
      <c r="K78" s="8"/>
      <c r="L78" s="184"/>
      <c r="M78" s="45"/>
    </row>
    <row r="79" spans="2:13" ht="12.75" hidden="1">
      <c r="B79" s="29" t="s">
        <v>46</v>
      </c>
      <c r="C79" s="30">
        <v>9.797372523</v>
      </c>
      <c r="I79" s="8"/>
      <c r="J79" s="8"/>
      <c r="K79" s="8"/>
      <c r="L79" s="184"/>
      <c r="M79" s="45"/>
    </row>
    <row r="80" spans="2:13" ht="12.75" hidden="1">
      <c r="B80" s="29" t="s">
        <v>47</v>
      </c>
      <c r="C80" s="30">
        <v>21.99227029</v>
      </c>
      <c r="I80" s="8"/>
      <c r="J80" s="8"/>
      <c r="K80" s="8"/>
      <c r="L80" s="184"/>
      <c r="M80" s="45"/>
    </row>
    <row r="81" spans="2:13" ht="12.75" hidden="1">
      <c r="B81" s="29" t="s">
        <v>48</v>
      </c>
      <c r="C81" s="30">
        <v>19.87951807</v>
      </c>
      <c r="I81" s="8"/>
      <c r="J81" s="8"/>
      <c r="K81" s="8"/>
      <c r="L81" s="184"/>
      <c r="M81" s="45"/>
    </row>
    <row r="82" spans="2:13" ht="12.75" hidden="1">
      <c r="B82" s="29" t="s">
        <v>49</v>
      </c>
      <c r="C82" s="30">
        <v>18.45455691</v>
      </c>
      <c r="I82" s="8"/>
      <c r="J82" s="8"/>
      <c r="K82" s="8"/>
      <c r="L82" s="184"/>
      <c r="M82" s="45"/>
    </row>
    <row r="83" spans="2:13" ht="12.75" hidden="1">
      <c r="B83" s="29" t="s">
        <v>50</v>
      </c>
      <c r="C83" s="30">
        <v>16.87357487</v>
      </c>
      <c r="I83" s="8"/>
      <c r="J83" s="8"/>
      <c r="K83" s="8"/>
      <c r="L83" s="184"/>
      <c r="M83" s="45"/>
    </row>
    <row r="84" spans="2:13" ht="12.75" hidden="1">
      <c r="B84" s="29" t="s">
        <v>51</v>
      </c>
      <c r="C84" s="30">
        <v>15.42180939</v>
      </c>
      <c r="I84" s="8"/>
      <c r="J84" s="8"/>
      <c r="K84" s="8"/>
      <c r="L84" s="184"/>
      <c r="M84" s="45"/>
    </row>
    <row r="85" spans="2:13" ht="12.75" hidden="1">
      <c r="B85" s="29" t="s">
        <v>52</v>
      </c>
      <c r="C85" s="30">
        <v>16.57261657</v>
      </c>
      <c r="I85" s="8"/>
      <c r="J85" s="8"/>
      <c r="K85" s="8"/>
      <c r="L85" s="184"/>
      <c r="M85" s="45"/>
    </row>
    <row r="86" spans="2:13" ht="12.75" hidden="1">
      <c r="B86" s="29" t="s">
        <v>53</v>
      </c>
      <c r="C86" s="30">
        <v>14.88900516</v>
      </c>
      <c r="I86" s="8"/>
      <c r="J86" s="8"/>
      <c r="K86" s="8"/>
      <c r="L86" s="184"/>
      <c r="M86" s="45"/>
    </row>
    <row r="87" spans="2:13" ht="12.75" hidden="1">
      <c r="B87" s="29" t="s">
        <v>54</v>
      </c>
      <c r="C87" s="30">
        <v>13.18185238</v>
      </c>
      <c r="I87" s="8"/>
      <c r="J87" s="8"/>
      <c r="K87" s="8"/>
      <c r="L87" s="184"/>
      <c r="M87" s="45"/>
    </row>
    <row r="88" spans="2:13" ht="12.75" hidden="1">
      <c r="B88" s="29" t="s">
        <v>55</v>
      </c>
      <c r="C88" s="30">
        <v>12.32442229</v>
      </c>
      <c r="I88" s="8"/>
      <c r="J88" s="8"/>
      <c r="K88" s="8"/>
      <c r="L88" s="184"/>
      <c r="M88" s="45"/>
    </row>
    <row r="89" spans="2:13" ht="12.75" hidden="1">
      <c r="B89" s="29" t="s">
        <v>56</v>
      </c>
      <c r="C89" s="30">
        <v>11.28983308</v>
      </c>
      <c r="I89" s="8"/>
      <c r="J89" s="8"/>
      <c r="K89" s="8"/>
      <c r="L89" s="184"/>
      <c r="M89" s="45"/>
    </row>
    <row r="90" spans="2:13" ht="12.75" hidden="1">
      <c r="B90" s="29" t="s">
        <v>57</v>
      </c>
      <c r="C90" s="30">
        <v>11.22047244</v>
      </c>
      <c r="I90" s="8"/>
      <c r="J90" s="8"/>
      <c r="K90" s="8"/>
      <c r="L90" s="184"/>
      <c r="M90" s="45"/>
    </row>
    <row r="91" spans="2:13" ht="12.75" hidden="1">
      <c r="B91" s="29" t="s">
        <v>58</v>
      </c>
      <c r="C91" s="30">
        <v>9.918994875</v>
      </c>
      <c r="I91" s="8"/>
      <c r="J91" s="8"/>
      <c r="K91" s="8"/>
      <c r="L91" s="184"/>
      <c r="M91" s="45"/>
    </row>
    <row r="92" spans="2:13" ht="12.75" hidden="1">
      <c r="B92" s="29" t="s">
        <v>59</v>
      </c>
      <c r="C92" s="30">
        <v>8.78243513</v>
      </c>
      <c r="I92" s="8"/>
      <c r="J92" s="8"/>
      <c r="K92" s="8"/>
      <c r="L92" s="184"/>
      <c r="M92" s="45"/>
    </row>
    <row r="93" spans="2:13" ht="12.75" hidden="1">
      <c r="B93" s="29" t="s">
        <v>60</v>
      </c>
      <c r="C93" s="30">
        <v>20.27689031</v>
      </c>
      <c r="I93" s="8"/>
      <c r="J93" s="8"/>
      <c r="K93" s="8"/>
      <c r="L93" s="184"/>
      <c r="M93" s="45"/>
    </row>
    <row r="94" spans="2:13" ht="12.75" hidden="1">
      <c r="B94" s="29" t="s">
        <v>61</v>
      </c>
      <c r="C94" s="30">
        <v>18.20263309</v>
      </c>
      <c r="I94" s="8"/>
      <c r="J94" s="8"/>
      <c r="K94" s="8"/>
      <c r="L94" s="184"/>
      <c r="M94" s="45"/>
    </row>
    <row r="95" spans="2:13" ht="12.75" hidden="1">
      <c r="B95" s="29" t="s">
        <v>62</v>
      </c>
      <c r="C95" s="30">
        <v>16.7373643</v>
      </c>
      <c r="I95" s="8"/>
      <c r="J95" s="8"/>
      <c r="K95" s="8"/>
      <c r="L95" s="184"/>
      <c r="M95" s="45"/>
    </row>
    <row r="96" spans="2:13" ht="12.75" hidden="1">
      <c r="B96" s="29" t="s">
        <v>63</v>
      </c>
      <c r="C96" s="30">
        <v>14.93703865</v>
      </c>
      <c r="I96" s="8"/>
      <c r="J96" s="8"/>
      <c r="K96" s="8"/>
      <c r="L96" s="184"/>
      <c r="M96" s="45"/>
    </row>
    <row r="97" spans="2:13" ht="12.75" hidden="1">
      <c r="B97" s="29" t="s">
        <v>64</v>
      </c>
      <c r="C97" s="30">
        <v>13.27994175</v>
      </c>
      <c r="I97" s="8"/>
      <c r="J97" s="8"/>
      <c r="K97" s="8"/>
      <c r="L97" s="184"/>
      <c r="M97" s="45"/>
    </row>
    <row r="98" spans="2:13" ht="12.75" hidden="1">
      <c r="B98" s="29" t="s">
        <v>65</v>
      </c>
      <c r="C98" s="30">
        <v>14.4762552</v>
      </c>
      <c r="I98" s="8"/>
      <c r="J98" s="8"/>
      <c r="K98" s="8"/>
      <c r="L98" s="184"/>
      <c r="M98" s="45"/>
    </row>
    <row r="99" spans="2:13" ht="12.75" hidden="1">
      <c r="B99" s="29" t="s">
        <v>66</v>
      </c>
      <c r="C99" s="30">
        <v>13.31739799</v>
      </c>
      <c r="I99" s="8"/>
      <c r="J99" s="8"/>
      <c r="K99" s="8"/>
      <c r="L99" s="184"/>
      <c r="M99" s="45"/>
    </row>
    <row r="100" spans="2:13" ht="12.75" hidden="1">
      <c r="B100" s="29" t="s">
        <v>67</v>
      </c>
      <c r="C100" s="30">
        <v>12.34991424</v>
      </c>
      <c r="I100" s="8"/>
      <c r="J100" s="8"/>
      <c r="K100" s="8"/>
      <c r="L100" s="184"/>
      <c r="M100" s="45"/>
    </row>
    <row r="101" spans="2:13" ht="12.75" hidden="1">
      <c r="B101" s="29" t="s">
        <v>68</v>
      </c>
      <c r="C101" s="30">
        <v>11.37342754</v>
      </c>
      <c r="I101" s="8"/>
      <c r="J101" s="8"/>
      <c r="K101" s="8"/>
      <c r="L101" s="184"/>
      <c r="M101" s="45"/>
    </row>
    <row r="102" spans="2:13" ht="12.75" hidden="1">
      <c r="B102" s="29" t="s">
        <v>69</v>
      </c>
      <c r="C102" s="30">
        <v>10.38871093</v>
      </c>
      <c r="I102" s="8"/>
      <c r="J102" s="8"/>
      <c r="K102" s="8"/>
      <c r="L102" s="184"/>
      <c r="M102" s="45"/>
    </row>
    <row r="103" spans="2:13" ht="12.75" hidden="1">
      <c r="B103" s="29" t="s">
        <v>70</v>
      </c>
      <c r="C103" s="30">
        <v>10.30235162</v>
      </c>
      <c r="I103" s="8"/>
      <c r="J103" s="8"/>
      <c r="K103" s="8"/>
      <c r="L103" s="184"/>
      <c r="M103" s="45"/>
    </row>
    <row r="104" spans="2:13" ht="12.75" hidden="1">
      <c r="B104" s="29" t="s">
        <v>71</v>
      </c>
      <c r="C104" s="30">
        <v>9.020013154</v>
      </c>
      <c r="I104" s="8"/>
      <c r="J104" s="8"/>
      <c r="K104" s="8"/>
      <c r="L104" s="184"/>
      <c r="M104" s="45"/>
    </row>
    <row r="105" spans="2:13" ht="12.75" hidden="1">
      <c r="B105" s="29" t="s">
        <v>72</v>
      </c>
      <c r="C105" s="30">
        <v>7.954545455</v>
      </c>
      <c r="I105" s="8"/>
      <c r="J105" s="8"/>
      <c r="K105" s="8"/>
      <c r="L105" s="184"/>
      <c r="M105" s="45"/>
    </row>
    <row r="106" spans="2:13" ht="12.75" hidden="1">
      <c r="B106" s="29" t="s">
        <v>73</v>
      </c>
      <c r="C106" s="30">
        <v>18.73682567</v>
      </c>
      <c r="I106" s="8"/>
      <c r="J106" s="8"/>
      <c r="K106" s="8"/>
      <c r="L106" s="184"/>
      <c r="M106" s="45"/>
    </row>
    <row r="107" spans="2:13" ht="12.75" hidden="1">
      <c r="B107" s="29" t="s">
        <v>74</v>
      </c>
      <c r="C107" s="30">
        <v>16.80698717</v>
      </c>
      <c r="I107" s="8"/>
      <c r="J107" s="8"/>
      <c r="K107" s="8"/>
      <c r="L107" s="184"/>
      <c r="M107" s="45"/>
    </row>
    <row r="108" spans="2:13" ht="12.75" hidden="1">
      <c r="B108" s="29" t="s">
        <v>75</v>
      </c>
      <c r="C108" s="30">
        <v>14.66317543</v>
      </c>
      <c r="I108" s="8"/>
      <c r="J108" s="8"/>
      <c r="K108" s="8"/>
      <c r="L108" s="184"/>
      <c r="M108" s="45"/>
    </row>
    <row r="109" spans="2:13" ht="12.75" hidden="1">
      <c r="B109" s="29" t="s">
        <v>76</v>
      </c>
      <c r="C109" s="30">
        <v>12.8485817</v>
      </c>
      <c r="I109" s="8"/>
      <c r="J109" s="8"/>
      <c r="K109" s="8"/>
      <c r="L109" s="184"/>
      <c r="M109" s="45"/>
    </row>
    <row r="110" spans="2:13" ht="12.75" hidden="1">
      <c r="B110" s="29" t="s">
        <v>77</v>
      </c>
      <c r="C110" s="30">
        <v>12.8185907</v>
      </c>
      <c r="I110" s="8"/>
      <c r="J110" s="8"/>
      <c r="K110" s="8"/>
      <c r="L110" s="184"/>
      <c r="M110" s="45"/>
    </row>
    <row r="111" spans="2:13" ht="12.75" hidden="1">
      <c r="B111" s="29" t="s">
        <v>78</v>
      </c>
      <c r="C111" s="30">
        <v>11.32716632</v>
      </c>
      <c r="I111" s="8"/>
      <c r="J111" s="8"/>
      <c r="K111" s="8"/>
      <c r="L111" s="184"/>
      <c r="M111" s="45"/>
    </row>
    <row r="112" spans="2:13" ht="12.75" hidden="1">
      <c r="B112" s="29" t="s">
        <v>79</v>
      </c>
      <c r="C112" s="30">
        <v>10.25154248</v>
      </c>
      <c r="I112" s="8"/>
      <c r="J112" s="8"/>
      <c r="K112" s="8"/>
      <c r="L112" s="184"/>
      <c r="M112" s="45"/>
    </row>
    <row r="113" spans="2:13" ht="12.75" hidden="1">
      <c r="B113" s="29" t="s">
        <v>80</v>
      </c>
      <c r="C113" s="30">
        <v>9.161179502</v>
      </c>
      <c r="I113" s="8"/>
      <c r="J113" s="8"/>
      <c r="K113" s="8"/>
      <c r="L113" s="184"/>
      <c r="M113" s="45"/>
    </row>
    <row r="114" spans="2:13" ht="12.75" hidden="1">
      <c r="B114" s="29" t="s">
        <v>81</v>
      </c>
      <c r="C114" s="30">
        <v>8.294134588</v>
      </c>
      <c r="I114" s="8"/>
      <c r="J114" s="8"/>
      <c r="K114" s="8"/>
      <c r="L114" s="184"/>
      <c r="M114" s="45"/>
    </row>
    <row r="115" spans="2:13" ht="12.75" hidden="1">
      <c r="B115" s="29" t="s">
        <v>82</v>
      </c>
      <c r="C115" s="30">
        <v>7.784869729</v>
      </c>
      <c r="I115" s="8"/>
      <c r="J115" s="8"/>
      <c r="K115" s="8"/>
      <c r="L115" s="184"/>
      <c r="M115" s="45"/>
    </row>
    <row r="116" spans="2:13" ht="12.75" hidden="1">
      <c r="B116" s="29" t="s">
        <v>83</v>
      </c>
      <c r="C116" s="30">
        <v>6.585056986</v>
      </c>
      <c r="I116" s="8"/>
      <c r="J116" s="8"/>
      <c r="K116" s="8"/>
      <c r="L116" s="184"/>
      <c r="M116" s="45"/>
    </row>
    <row r="117" spans="2:13" ht="12.75" hidden="1">
      <c r="B117" s="29" t="s">
        <v>84</v>
      </c>
      <c r="C117" s="30">
        <v>94.83598571</v>
      </c>
      <c r="I117" s="8"/>
      <c r="J117" s="8"/>
      <c r="K117" s="8"/>
      <c r="L117" s="184"/>
      <c r="M117" s="45"/>
    </row>
    <row r="118" spans="2:13" ht="12.75" hidden="1">
      <c r="B118" s="29" t="s">
        <v>85</v>
      </c>
      <c r="C118" s="30">
        <v>88.10864525</v>
      </c>
      <c r="I118" s="8"/>
      <c r="J118" s="8"/>
      <c r="K118" s="8"/>
      <c r="L118" s="184"/>
      <c r="M118" s="45"/>
    </row>
    <row r="119" spans="2:13" ht="12.75" hidden="1">
      <c r="B119" s="29" t="s">
        <v>86</v>
      </c>
      <c r="C119" s="30">
        <v>81.66938523</v>
      </c>
      <c r="I119" s="8"/>
      <c r="J119" s="8"/>
      <c r="K119" s="8"/>
      <c r="L119" s="184"/>
      <c r="M119" s="45"/>
    </row>
    <row r="120" spans="2:13" ht="12.75" hidden="1">
      <c r="B120" s="29" t="s">
        <v>87</v>
      </c>
      <c r="C120" s="30">
        <v>75.58405863</v>
      </c>
      <c r="I120" s="8"/>
      <c r="J120" s="8"/>
      <c r="K120" s="8"/>
      <c r="L120" s="184"/>
      <c r="M120" s="45"/>
    </row>
    <row r="121" spans="2:13" ht="12.75" hidden="1">
      <c r="B121" s="29" t="s">
        <v>88</v>
      </c>
      <c r="C121" s="30">
        <v>69.88934188</v>
      </c>
      <c r="I121" s="8"/>
      <c r="J121" s="8"/>
      <c r="K121" s="8"/>
      <c r="L121" s="184"/>
      <c r="M121" s="45"/>
    </row>
    <row r="122" spans="2:13" ht="12.75" hidden="1">
      <c r="B122" s="29" t="s">
        <v>89</v>
      </c>
      <c r="C122" s="30">
        <v>64.60391646</v>
      </c>
      <c r="I122" s="8"/>
      <c r="J122" s="8"/>
      <c r="K122" s="8"/>
      <c r="L122" s="184"/>
      <c r="M122" s="45"/>
    </row>
    <row r="123" spans="2:13" ht="12.75" hidden="1">
      <c r="B123" s="29" t="s">
        <v>90</v>
      </c>
      <c r="C123" s="30">
        <v>61.09351658</v>
      </c>
      <c r="I123" s="8"/>
      <c r="J123" s="8"/>
      <c r="K123" s="8"/>
      <c r="L123" s="184"/>
      <c r="M123" s="45"/>
    </row>
    <row r="124" spans="2:13" ht="12.75" hidden="1">
      <c r="B124" s="29" t="s">
        <v>91</v>
      </c>
      <c r="C124" s="30">
        <v>57.67419394</v>
      </c>
      <c r="I124" s="8"/>
      <c r="J124" s="8"/>
      <c r="K124" s="8"/>
      <c r="L124" s="184"/>
      <c r="M124" s="45"/>
    </row>
    <row r="125" spans="2:13" ht="12.75" hidden="1">
      <c r="B125" s="29" t="s">
        <v>92</v>
      </c>
      <c r="C125" s="30">
        <v>54.17607223</v>
      </c>
      <c r="I125" s="8"/>
      <c r="J125" s="8"/>
      <c r="K125" s="8"/>
      <c r="L125" s="184"/>
      <c r="M125" s="45"/>
    </row>
    <row r="126" spans="2:13" ht="12.75" hidden="1">
      <c r="B126" s="29" t="s">
        <v>93</v>
      </c>
      <c r="C126" s="30">
        <v>50.72929543</v>
      </c>
      <c r="I126" s="8"/>
      <c r="J126" s="8"/>
      <c r="K126" s="8"/>
      <c r="L126" s="184"/>
      <c r="M126" s="45"/>
    </row>
    <row r="127" spans="2:13" ht="12.75" hidden="1">
      <c r="B127" s="29" t="s">
        <v>94</v>
      </c>
      <c r="C127" s="30">
        <v>46.58594433</v>
      </c>
      <c r="I127" s="8"/>
      <c r="J127" s="8"/>
      <c r="K127" s="8"/>
      <c r="L127" s="184"/>
      <c r="M127" s="45"/>
    </row>
    <row r="128" spans="2:13" ht="12.75" hidden="1">
      <c r="B128" s="29" t="s">
        <v>95</v>
      </c>
      <c r="C128" s="30">
        <v>42.86255206</v>
      </c>
      <c r="I128" s="8"/>
      <c r="J128" s="8"/>
      <c r="K128" s="8"/>
      <c r="L128" s="184"/>
      <c r="M128" s="45"/>
    </row>
    <row r="129" spans="2:13" ht="12.75" hidden="1">
      <c r="B129" s="29" t="s">
        <v>96</v>
      </c>
      <c r="C129" s="30">
        <v>39.33924357</v>
      </c>
      <c r="I129" s="8"/>
      <c r="J129" s="8"/>
      <c r="K129" s="8"/>
      <c r="L129" s="184"/>
      <c r="M129" s="45"/>
    </row>
    <row r="130" spans="2:13" ht="12.75" hidden="1">
      <c r="B130" s="29" t="s">
        <v>97</v>
      </c>
      <c r="C130" s="30">
        <v>36.02628527</v>
      </c>
      <c r="I130" s="8"/>
      <c r="J130" s="8"/>
      <c r="K130" s="8"/>
      <c r="L130" s="184"/>
      <c r="M130" s="45"/>
    </row>
    <row r="131" spans="2:13" ht="12.75" hidden="1">
      <c r="B131" s="29" t="s">
        <v>98</v>
      </c>
      <c r="C131" s="30">
        <v>32.93444329</v>
      </c>
      <c r="I131" s="8"/>
      <c r="J131" s="8"/>
      <c r="K131" s="8"/>
      <c r="L131" s="184"/>
      <c r="M131" s="45"/>
    </row>
    <row r="132" spans="2:13" ht="12.75" hidden="1">
      <c r="B132" s="29" t="s">
        <v>99</v>
      </c>
      <c r="C132" s="30">
        <v>30.34988861</v>
      </c>
      <c r="I132" s="8"/>
      <c r="J132" s="8"/>
      <c r="K132" s="8"/>
      <c r="L132" s="184"/>
      <c r="M132" s="45"/>
    </row>
    <row r="133" spans="2:13" ht="12.75" hidden="1">
      <c r="B133" s="29" t="s">
        <v>100</v>
      </c>
      <c r="C133" s="30">
        <v>27.88855143</v>
      </c>
      <c r="I133" s="8"/>
      <c r="J133" s="8"/>
      <c r="K133" s="8"/>
      <c r="L133" s="184"/>
      <c r="M133" s="45"/>
    </row>
    <row r="134" spans="2:13" ht="12.75" hidden="1">
      <c r="B134" s="29" t="s">
        <v>101</v>
      </c>
      <c r="C134" s="30">
        <v>25.29229301</v>
      </c>
      <c r="I134" s="8"/>
      <c r="J134" s="8"/>
      <c r="K134" s="8"/>
      <c r="L134" s="184"/>
      <c r="M134" s="45"/>
    </row>
    <row r="135" spans="2:13" ht="12.75" hidden="1">
      <c r="B135" s="29" t="s">
        <v>102</v>
      </c>
      <c r="C135" s="30">
        <v>23.29317269</v>
      </c>
      <c r="I135" s="8"/>
      <c r="J135" s="8"/>
      <c r="K135" s="8"/>
      <c r="L135" s="184"/>
      <c r="M135" s="45"/>
    </row>
    <row r="136" spans="2:13" ht="12.75" hidden="1">
      <c r="B136" s="29" t="s">
        <v>103</v>
      </c>
      <c r="C136" s="30">
        <v>21.93753895</v>
      </c>
      <c r="I136" s="8"/>
      <c r="J136" s="8"/>
      <c r="K136" s="8"/>
      <c r="L136" s="184"/>
      <c r="M136" s="45"/>
    </row>
    <row r="137" spans="2:13" ht="12.75" hidden="1">
      <c r="B137" s="29" t="s">
        <v>104</v>
      </c>
      <c r="C137" s="30">
        <v>20.05850397</v>
      </c>
      <c r="I137" s="8"/>
      <c r="J137" s="8"/>
      <c r="K137" s="8"/>
      <c r="L137" s="184"/>
      <c r="M137" s="45"/>
    </row>
    <row r="138" spans="2:13" ht="12.75" hidden="1">
      <c r="B138" s="29" t="s">
        <v>105</v>
      </c>
      <c r="C138" s="30">
        <v>18.31804495</v>
      </c>
      <c r="I138" s="8"/>
      <c r="J138" s="8"/>
      <c r="K138" s="8"/>
      <c r="L138" s="184"/>
      <c r="M138" s="45"/>
    </row>
    <row r="139" spans="2:13" ht="12.75" hidden="1">
      <c r="B139" s="29" t="s">
        <v>106</v>
      </c>
      <c r="C139" s="30">
        <v>16.72179604</v>
      </c>
      <c r="I139" s="8"/>
      <c r="J139" s="8"/>
      <c r="K139" s="8"/>
      <c r="L139" s="184"/>
      <c r="M139" s="45"/>
    </row>
    <row r="140" spans="2:13" ht="12.75" hidden="1">
      <c r="B140" s="29" t="s">
        <v>107</v>
      </c>
      <c r="C140" s="30">
        <v>15.27149321</v>
      </c>
      <c r="I140" s="8"/>
      <c r="J140" s="8"/>
      <c r="K140" s="8"/>
      <c r="L140" s="184"/>
      <c r="M140" s="45"/>
    </row>
    <row r="141" spans="2:13" ht="12.75" hidden="1">
      <c r="B141" s="29" t="s">
        <v>108</v>
      </c>
      <c r="C141" s="30">
        <v>16.96844283</v>
      </c>
      <c r="I141" s="8"/>
      <c r="J141" s="8"/>
      <c r="K141" s="8"/>
      <c r="L141" s="184"/>
      <c r="M141" s="45"/>
    </row>
    <row r="142" spans="2:13" ht="12.75" hidden="1">
      <c r="B142" s="29" t="s">
        <v>109</v>
      </c>
      <c r="C142" s="30">
        <v>15.40329575</v>
      </c>
      <c r="I142" s="8"/>
      <c r="J142" s="8"/>
      <c r="K142" s="8"/>
      <c r="L142" s="184"/>
      <c r="M142" s="45"/>
    </row>
    <row r="143" spans="2:13" ht="12.75" hidden="1">
      <c r="B143" s="29" t="s">
        <v>110</v>
      </c>
      <c r="C143" s="30">
        <v>14.22718159</v>
      </c>
      <c r="I143" s="8"/>
      <c r="J143" s="8"/>
      <c r="K143" s="8"/>
      <c r="L143" s="184"/>
      <c r="M143" s="45"/>
    </row>
    <row r="144" spans="2:13" ht="12.75" hidden="1">
      <c r="B144" s="29" t="s">
        <v>111</v>
      </c>
      <c r="C144" s="30">
        <v>12.83872665</v>
      </c>
      <c r="I144" s="8"/>
      <c r="J144" s="8"/>
      <c r="K144" s="8"/>
      <c r="L144" s="184"/>
      <c r="M144" s="45"/>
    </row>
    <row r="145" spans="2:13" ht="12.75" hidden="1">
      <c r="B145" s="29" t="s">
        <v>112</v>
      </c>
      <c r="C145" s="30">
        <v>12.4024961</v>
      </c>
      <c r="I145" s="8"/>
      <c r="J145" s="8"/>
      <c r="K145" s="8"/>
      <c r="L145" s="184"/>
      <c r="M145" s="45"/>
    </row>
    <row r="146" spans="2:13" ht="12.75" hidden="1">
      <c r="B146" s="29" t="s">
        <v>113</v>
      </c>
      <c r="C146" s="30">
        <v>11.29633261</v>
      </c>
      <c r="I146" s="8"/>
      <c r="J146" s="8"/>
      <c r="K146" s="8"/>
      <c r="L146" s="184"/>
      <c r="M146" s="45"/>
    </row>
    <row r="147" spans="2:13" ht="12.75" hidden="1">
      <c r="B147" s="29" t="s">
        <v>114</v>
      </c>
      <c r="C147" s="30">
        <v>10.17851859</v>
      </c>
      <c r="I147" s="8"/>
      <c r="J147" s="8"/>
      <c r="K147" s="8"/>
      <c r="L147" s="184"/>
      <c r="M147" s="45"/>
    </row>
    <row r="148" spans="2:13" ht="12.75" hidden="1">
      <c r="B148" s="29" t="s">
        <v>115</v>
      </c>
      <c r="C148" s="30">
        <v>9.521820839</v>
      </c>
      <c r="I148" s="8"/>
      <c r="J148" s="8"/>
      <c r="K148" s="8"/>
      <c r="L148" s="184"/>
      <c r="M148" s="45"/>
    </row>
    <row r="149" spans="2:13" ht="12.75" hidden="1">
      <c r="B149" s="29" t="s">
        <v>116</v>
      </c>
      <c r="C149" s="30">
        <v>8.566929134</v>
      </c>
      <c r="I149" s="8"/>
      <c r="J149" s="8"/>
      <c r="K149" s="8"/>
      <c r="L149" s="184"/>
      <c r="M149" s="45"/>
    </row>
    <row r="150" spans="2:13" ht="12.75" hidden="1">
      <c r="B150" s="29" t="s">
        <v>117</v>
      </c>
      <c r="C150" s="30">
        <v>7.606169449</v>
      </c>
      <c r="I150" s="8"/>
      <c r="J150" s="8"/>
      <c r="K150" s="8"/>
      <c r="L150" s="184"/>
      <c r="M150" s="45"/>
    </row>
    <row r="151" spans="2:13" ht="12.75" hidden="1">
      <c r="B151" s="29" t="s">
        <v>118</v>
      </c>
      <c r="C151" s="30">
        <v>7.361094727</v>
      </c>
      <c r="I151" s="8"/>
      <c r="J151" s="8"/>
      <c r="K151" s="8"/>
      <c r="L151" s="184"/>
      <c r="M151" s="45"/>
    </row>
    <row r="152" spans="2:13" ht="12.75" hidden="1">
      <c r="B152" s="29" t="s">
        <v>119</v>
      </c>
      <c r="C152" s="30">
        <v>6.282722513</v>
      </c>
      <c r="I152" s="8"/>
      <c r="J152" s="8"/>
      <c r="K152" s="8"/>
      <c r="L152" s="184"/>
      <c r="M152" s="45"/>
    </row>
    <row r="153" spans="2:13" ht="12.75" hidden="1">
      <c r="B153" s="29" t="s">
        <v>120</v>
      </c>
      <c r="C153" s="30">
        <v>57.39910314</v>
      </c>
      <c r="I153" s="8"/>
      <c r="J153" s="8"/>
      <c r="K153" s="8"/>
      <c r="L153" s="184"/>
      <c r="M153" s="45"/>
    </row>
    <row r="154" spans="2:13" ht="12.75" hidden="1">
      <c r="B154" s="29" t="s">
        <v>121</v>
      </c>
      <c r="C154" s="30">
        <v>52.9705478</v>
      </c>
      <c r="I154" s="8"/>
      <c r="J154" s="8"/>
      <c r="K154" s="8"/>
      <c r="L154" s="184"/>
      <c r="M154" s="45"/>
    </row>
    <row r="155" spans="2:13" ht="12.75" hidden="1">
      <c r="B155" s="29" t="s">
        <v>122</v>
      </c>
      <c r="C155" s="30">
        <v>49.19188951</v>
      </c>
      <c r="I155" s="8"/>
      <c r="J155" s="8"/>
      <c r="K155" s="8"/>
      <c r="L155" s="184"/>
      <c r="M155" s="45"/>
    </row>
    <row r="156" spans="2:13" ht="12.75" hidden="1">
      <c r="B156" s="29" t="s">
        <v>123</v>
      </c>
      <c r="C156" s="30">
        <v>45.1040346</v>
      </c>
      <c r="I156" s="8"/>
      <c r="J156" s="8"/>
      <c r="K156" s="8"/>
      <c r="L156" s="184"/>
      <c r="M156" s="45"/>
    </row>
    <row r="157" spans="2:13" ht="12.75" hidden="1">
      <c r="B157" s="29" t="s">
        <v>124</v>
      </c>
      <c r="C157" s="30">
        <v>41.68239825</v>
      </c>
      <c r="I157" s="8"/>
      <c r="J157" s="8"/>
      <c r="K157" s="8"/>
      <c r="L157" s="184"/>
      <c r="M157" s="45"/>
    </row>
    <row r="158" spans="2:13" ht="12.75" hidden="1">
      <c r="B158" s="29" t="s">
        <v>125</v>
      </c>
      <c r="C158" s="30">
        <v>38.51444292</v>
      </c>
      <c r="I158" s="8"/>
      <c r="J158" s="8"/>
      <c r="K158" s="8"/>
      <c r="L158" s="184"/>
      <c r="M158" s="45"/>
    </row>
    <row r="159" spans="2:13" ht="12.75" hidden="1">
      <c r="B159" s="29" t="s">
        <v>126</v>
      </c>
      <c r="C159" s="30">
        <v>35.26682135</v>
      </c>
      <c r="I159" s="8"/>
      <c r="J159" s="8"/>
      <c r="K159" s="8"/>
      <c r="L159" s="184"/>
      <c r="M159" s="45"/>
    </row>
    <row r="160" spans="2:13" ht="12.75" hidden="1">
      <c r="B160" s="29" t="s">
        <v>127</v>
      </c>
      <c r="C160" s="30">
        <v>31.94988254</v>
      </c>
      <c r="I160" s="8"/>
      <c r="J160" s="8"/>
      <c r="K160" s="8"/>
      <c r="L160" s="184"/>
      <c r="M160" s="45"/>
    </row>
    <row r="161" spans="2:13" ht="12.75" hidden="1">
      <c r="B161" s="29" t="s">
        <v>128</v>
      </c>
      <c r="C161" s="30">
        <v>28.8973384</v>
      </c>
      <c r="I161" s="8"/>
      <c r="J161" s="8"/>
      <c r="K161" s="8"/>
      <c r="L161" s="184"/>
      <c r="M161" s="45"/>
    </row>
    <row r="162" spans="2:13" ht="12.75" hidden="1">
      <c r="B162" s="29" t="s">
        <v>129</v>
      </c>
      <c r="C162" s="30">
        <v>26.13709161</v>
      </c>
      <c r="I162" s="8"/>
      <c r="J162" s="8"/>
      <c r="K162" s="8"/>
      <c r="L162" s="184"/>
      <c r="M162" s="45"/>
    </row>
    <row r="163" spans="2:13" ht="12.75" hidden="1">
      <c r="B163" s="29" t="s">
        <v>130</v>
      </c>
      <c r="C163" s="30">
        <v>23.30851408</v>
      </c>
      <c r="I163" s="8"/>
      <c r="J163" s="8"/>
      <c r="K163" s="8"/>
      <c r="L163" s="184"/>
      <c r="M163" s="45"/>
    </row>
    <row r="164" spans="2:13" ht="12.75" hidden="1">
      <c r="B164" s="29" t="s">
        <v>131</v>
      </c>
      <c r="C164" s="30">
        <v>20.77752369</v>
      </c>
      <c r="I164" s="8"/>
      <c r="J164" s="8"/>
      <c r="K164" s="8"/>
      <c r="L164" s="184"/>
      <c r="M164" s="45"/>
    </row>
    <row r="165" spans="2:13" ht="12.75" hidden="1">
      <c r="B165" s="29" t="s">
        <v>132</v>
      </c>
      <c r="C165" s="30">
        <v>18.94736842</v>
      </c>
      <c r="I165" s="8"/>
      <c r="J165" s="8"/>
      <c r="K165" s="8"/>
      <c r="L165" s="184"/>
      <c r="M165" s="45"/>
    </row>
    <row r="166" spans="2:13" ht="12.75" hidden="1">
      <c r="B166" s="29" t="s">
        <v>133</v>
      </c>
      <c r="C166" s="30">
        <v>17.28333747</v>
      </c>
      <c r="I166" s="8"/>
      <c r="J166" s="8"/>
      <c r="K166" s="8"/>
      <c r="L166" s="184"/>
      <c r="M166" s="45"/>
    </row>
    <row r="167" spans="2:13" ht="12.75" hidden="1">
      <c r="B167" s="29" t="s">
        <v>134</v>
      </c>
      <c r="C167" s="30">
        <v>15.78421578</v>
      </c>
      <c r="I167" s="8"/>
      <c r="J167" s="8"/>
      <c r="K167" s="8"/>
      <c r="L167" s="184"/>
      <c r="M167" s="45"/>
    </row>
    <row r="168" spans="2:13" ht="12.75" hidden="1">
      <c r="B168" s="29" t="s">
        <v>135</v>
      </c>
      <c r="C168" s="30">
        <v>14.45783133</v>
      </c>
      <c r="I168" s="8"/>
      <c r="J168" s="8"/>
      <c r="K168" s="8"/>
      <c r="L168" s="184"/>
      <c r="M168" s="45"/>
    </row>
    <row r="169" spans="2:13" ht="12.75" hidden="1">
      <c r="B169" s="29" t="s">
        <v>136</v>
      </c>
      <c r="C169" s="30">
        <v>13.11806256</v>
      </c>
      <c r="I169" s="8"/>
      <c r="J169" s="8"/>
      <c r="K169" s="8"/>
      <c r="L169" s="184"/>
      <c r="M169" s="45"/>
    </row>
    <row r="170" spans="2:13" ht="12.75" hidden="1">
      <c r="B170" s="29" t="s">
        <v>137</v>
      </c>
      <c r="C170" s="30">
        <v>12.96330788</v>
      </c>
      <c r="I170" s="8"/>
      <c r="J170" s="8"/>
      <c r="K170" s="8"/>
      <c r="L170" s="184"/>
      <c r="M170" s="45"/>
    </row>
    <row r="171" spans="2:13" ht="12.75" hidden="1">
      <c r="B171" s="29" t="s">
        <v>138</v>
      </c>
      <c r="C171" s="30">
        <v>11.90676776</v>
      </c>
      <c r="I171" s="8"/>
      <c r="J171" s="8"/>
      <c r="K171" s="8"/>
      <c r="L171" s="184"/>
      <c r="M171" s="45"/>
    </row>
    <row r="172" spans="2:13" ht="12.75" hidden="1">
      <c r="B172" s="29" t="s">
        <v>139</v>
      </c>
      <c r="C172" s="30">
        <v>12.53132832</v>
      </c>
      <c r="I172" s="8"/>
      <c r="J172" s="8"/>
      <c r="K172" s="8"/>
      <c r="L172" s="184"/>
      <c r="M172" s="45"/>
    </row>
    <row r="173" spans="2:13" ht="12.75" hidden="1">
      <c r="B173" s="29" t="s">
        <v>140</v>
      </c>
      <c r="C173" s="30">
        <v>11.3481139</v>
      </c>
      <c r="I173" s="8"/>
      <c r="J173" s="8"/>
      <c r="K173" s="8"/>
      <c r="L173" s="184"/>
      <c r="M173" s="45"/>
    </row>
    <row r="174" spans="2:13" ht="12.75" hidden="1">
      <c r="B174" s="29" t="s">
        <v>141</v>
      </c>
      <c r="C174" s="30">
        <v>10.14691893</v>
      </c>
      <c r="I174" s="8"/>
      <c r="J174" s="8"/>
      <c r="K174" s="8"/>
      <c r="L174" s="184"/>
      <c r="M174" s="45"/>
    </row>
    <row r="175" spans="2:13" ht="12.75" hidden="1">
      <c r="B175" s="29" t="s">
        <v>142</v>
      </c>
      <c r="C175" s="30">
        <v>9.528130672</v>
      </c>
      <c r="I175" s="8"/>
      <c r="J175" s="8"/>
      <c r="K175" s="8"/>
      <c r="L175" s="184"/>
      <c r="M175" s="45"/>
    </row>
    <row r="176" spans="2:13" ht="12.75" hidden="1">
      <c r="B176" s="29" t="s">
        <v>143</v>
      </c>
      <c r="C176" s="30">
        <v>8.234217749</v>
      </c>
      <c r="I176" s="8"/>
      <c r="J176" s="8"/>
      <c r="K176" s="8"/>
      <c r="L176" s="184"/>
      <c r="M176" s="45"/>
    </row>
    <row r="177" spans="2:13" ht="12.75" hidden="1">
      <c r="B177" s="29" t="s">
        <v>144</v>
      </c>
      <c r="C177" s="30">
        <v>7.180667434</v>
      </c>
      <c r="I177" s="8"/>
      <c r="J177" s="8"/>
      <c r="K177" s="8"/>
      <c r="L177" s="184"/>
      <c r="M177" s="45"/>
    </row>
    <row r="178" spans="2:13" ht="12.75" hidden="1">
      <c r="B178" s="29" t="s">
        <v>145</v>
      </c>
      <c r="C178" s="30">
        <v>7.294832827</v>
      </c>
      <c r="I178" s="8"/>
      <c r="J178" s="8"/>
      <c r="K178" s="8"/>
      <c r="L178" s="184"/>
      <c r="M178" s="45"/>
    </row>
    <row r="179" spans="2:13" ht="12.75" hidden="1">
      <c r="B179" s="29" t="s">
        <v>146</v>
      </c>
      <c r="C179" s="30">
        <v>6.357172731</v>
      </c>
      <c r="I179" s="8"/>
      <c r="J179" s="8"/>
      <c r="K179" s="8"/>
      <c r="L179" s="184"/>
      <c r="M179" s="45"/>
    </row>
    <row r="180" spans="2:13" ht="12.75" hidden="1">
      <c r="B180" s="29" t="s">
        <v>147</v>
      </c>
      <c r="C180" s="30">
        <v>5.406927626</v>
      </c>
      <c r="I180" s="8"/>
      <c r="J180" s="8"/>
      <c r="K180" s="8"/>
      <c r="L180" s="184"/>
      <c r="M180" s="45"/>
    </row>
    <row r="181" spans="2:13" ht="12.75" hidden="1">
      <c r="B181" s="29" t="s">
        <v>148</v>
      </c>
      <c r="C181" s="30">
        <v>4.755165582</v>
      </c>
      <c r="I181" s="8"/>
      <c r="J181" s="8"/>
      <c r="K181" s="8"/>
      <c r="L181" s="184"/>
      <c r="M181" s="45"/>
    </row>
    <row r="182" spans="2:13" ht="12.75" hidden="1">
      <c r="B182" s="29" t="s">
        <v>149</v>
      </c>
      <c r="C182" s="30">
        <v>25.62196168</v>
      </c>
      <c r="I182" s="8"/>
      <c r="J182" s="8"/>
      <c r="K182" s="8"/>
      <c r="L182" s="184"/>
      <c r="M182" s="45"/>
    </row>
    <row r="183" spans="2:13" ht="12.75" hidden="1">
      <c r="B183" s="29" t="s">
        <v>150</v>
      </c>
      <c r="C183" s="30">
        <v>23.13922098</v>
      </c>
      <c r="I183" s="8"/>
      <c r="J183" s="8"/>
      <c r="K183" s="8"/>
      <c r="L183" s="184"/>
      <c r="M183" s="45"/>
    </row>
    <row r="184" spans="2:13" ht="12.75" hidden="1">
      <c r="B184" s="29" t="s">
        <v>151</v>
      </c>
      <c r="C184" s="30">
        <v>20.59884912</v>
      </c>
      <c r="I184" s="8"/>
      <c r="J184" s="8"/>
      <c r="K184" s="8"/>
      <c r="L184" s="184"/>
      <c r="M184" s="45"/>
    </row>
    <row r="185" spans="2:13" ht="12.75" hidden="1">
      <c r="B185" s="29" t="s">
        <v>152</v>
      </c>
      <c r="C185" s="30">
        <v>18.22125813</v>
      </c>
      <c r="I185" s="8"/>
      <c r="J185" s="8"/>
      <c r="K185" s="8"/>
      <c r="L185" s="184"/>
      <c r="M185" s="45"/>
    </row>
    <row r="186" spans="2:13" ht="12.75" hidden="1">
      <c r="B186" s="29" t="s">
        <v>153</v>
      </c>
      <c r="C186" s="30">
        <v>16.23880597</v>
      </c>
      <c r="I186" s="8"/>
      <c r="J186" s="8"/>
      <c r="K186" s="8"/>
      <c r="L186" s="184"/>
      <c r="M186" s="45"/>
    </row>
    <row r="187" spans="2:13" ht="12.75" hidden="1">
      <c r="B187" s="29" t="s">
        <v>154</v>
      </c>
      <c r="C187" s="30">
        <v>14.44622793</v>
      </c>
      <c r="I187" s="8"/>
      <c r="J187" s="8"/>
      <c r="K187" s="8"/>
      <c r="L187" s="184"/>
      <c r="M187" s="45"/>
    </row>
    <row r="188" spans="2:13" ht="12.75" hidden="1">
      <c r="B188" s="29" t="s">
        <v>155</v>
      </c>
      <c r="C188" s="30">
        <v>13.08298001</v>
      </c>
      <c r="I188" s="8"/>
      <c r="J188" s="8"/>
      <c r="K188" s="8"/>
      <c r="L188" s="184"/>
      <c r="M188" s="45"/>
    </row>
    <row r="189" spans="2:13" ht="12.75" hidden="1">
      <c r="B189" s="29" t="s">
        <v>156</v>
      </c>
      <c r="C189" s="30">
        <v>11.93181818</v>
      </c>
      <c r="I189" s="8"/>
      <c r="J189" s="8"/>
      <c r="K189" s="8"/>
      <c r="L189" s="184"/>
      <c r="M189" s="45"/>
    </row>
    <row r="190" spans="2:13" ht="12.75" hidden="1">
      <c r="B190" s="29" t="s">
        <v>157</v>
      </c>
      <c r="C190" s="30">
        <v>12.39669421</v>
      </c>
      <c r="I190" s="8"/>
      <c r="J190" s="8"/>
      <c r="K190" s="8"/>
      <c r="L190" s="184"/>
      <c r="M190" s="45"/>
    </row>
    <row r="191" spans="2:13" ht="12.75" hidden="1">
      <c r="B191" s="29" t="s">
        <v>158</v>
      </c>
      <c r="C191" s="30">
        <v>10.84211746</v>
      </c>
      <c r="I191" s="8"/>
      <c r="J191" s="8"/>
      <c r="K191" s="8"/>
      <c r="L191" s="184"/>
      <c r="M191" s="45"/>
    </row>
    <row r="192" spans="2:13" ht="12.75" hidden="1">
      <c r="B192" s="29" t="s">
        <v>159</v>
      </c>
      <c r="C192" s="30">
        <v>9.260991581</v>
      </c>
      <c r="I192" s="8"/>
      <c r="J192" s="8"/>
      <c r="K192" s="8"/>
      <c r="L192" s="184"/>
      <c r="M192" s="45"/>
    </row>
    <row r="193" spans="2:13" ht="12.75" hidden="1">
      <c r="B193" s="29" t="s">
        <v>160</v>
      </c>
      <c r="C193" s="30">
        <v>9.531374106</v>
      </c>
      <c r="I193" s="8"/>
      <c r="J193" s="8"/>
      <c r="K193" s="8"/>
      <c r="L193" s="184"/>
      <c r="M193" s="45"/>
    </row>
    <row r="194" spans="2:13" ht="12.75" hidden="1">
      <c r="B194" s="29" t="s">
        <v>161</v>
      </c>
      <c r="C194" s="30">
        <v>8.331108144</v>
      </c>
      <c r="I194" s="8"/>
      <c r="J194" s="8"/>
      <c r="K194" s="8"/>
      <c r="L194" s="184"/>
      <c r="M194" s="45"/>
    </row>
    <row r="195" spans="2:13" ht="12.75" hidden="1">
      <c r="B195" s="29" t="s">
        <v>162</v>
      </c>
      <c r="C195" s="30">
        <v>7.113985449</v>
      </c>
      <c r="I195" s="8"/>
      <c r="J195" s="8"/>
      <c r="K195" s="8"/>
      <c r="L195" s="184"/>
      <c r="M195" s="45"/>
    </row>
    <row r="196" spans="2:13" ht="12.75" hidden="1">
      <c r="B196" s="29" t="s">
        <v>163</v>
      </c>
      <c r="C196" s="30">
        <v>7.116104869</v>
      </c>
      <c r="I196" s="8"/>
      <c r="J196" s="8"/>
      <c r="K196" s="8"/>
      <c r="L196" s="184"/>
      <c r="M196" s="45"/>
    </row>
    <row r="197" spans="2:13" ht="12.75" hidden="1">
      <c r="B197" s="29" t="s">
        <v>164</v>
      </c>
      <c r="C197" s="30">
        <v>6.42115203</v>
      </c>
      <c r="I197" s="8"/>
      <c r="J197" s="8"/>
      <c r="K197" s="8"/>
      <c r="L197" s="184"/>
      <c r="M197" s="45"/>
    </row>
    <row r="198" spans="2:13" ht="12.75" hidden="1">
      <c r="B198" s="29" t="s">
        <v>165</v>
      </c>
      <c r="C198" s="30">
        <v>5.710659898</v>
      </c>
      <c r="I198" s="8"/>
      <c r="J198" s="8"/>
      <c r="K198" s="8"/>
      <c r="L198" s="184"/>
      <c r="M198" s="45"/>
    </row>
    <row r="199" spans="2:13" ht="12.75" hidden="1">
      <c r="B199" s="29" t="s">
        <v>166</v>
      </c>
      <c r="C199" s="30">
        <v>4.609475032</v>
      </c>
      <c r="I199" s="8"/>
      <c r="J199" s="8"/>
      <c r="K199" s="8"/>
      <c r="L199" s="184"/>
      <c r="M199" s="45"/>
    </row>
    <row r="200" spans="2:13" ht="12.75" hidden="1">
      <c r="B200" s="29" t="s">
        <v>167</v>
      </c>
      <c r="C200" s="30">
        <v>19.28057554</v>
      </c>
      <c r="I200" s="8"/>
      <c r="J200" s="8"/>
      <c r="K200" s="8"/>
      <c r="L200" s="184"/>
      <c r="M200" s="45"/>
    </row>
    <row r="201" spans="2:13" ht="12.75" hidden="1">
      <c r="B201" s="29" t="s">
        <v>168</v>
      </c>
      <c r="C201" s="30">
        <v>16.91784152</v>
      </c>
      <c r="I201" s="8"/>
      <c r="J201" s="8"/>
      <c r="K201" s="8"/>
      <c r="L201" s="184"/>
      <c r="M201" s="45"/>
    </row>
    <row r="202" spans="2:13" ht="12.75" hidden="1">
      <c r="B202" s="29" t="s">
        <v>169</v>
      </c>
      <c r="C202" s="30">
        <v>14.21169504</v>
      </c>
      <c r="I202" s="8"/>
      <c r="J202" s="8"/>
      <c r="K202" s="8"/>
      <c r="L202" s="184"/>
      <c r="M202" s="45"/>
    </row>
    <row r="203" spans="2:13" ht="12.75" hidden="1">
      <c r="B203" s="29" t="s">
        <v>170</v>
      </c>
      <c r="C203" s="30">
        <v>12.00300075</v>
      </c>
      <c r="I203" s="8"/>
      <c r="J203" s="8"/>
      <c r="K203" s="8"/>
      <c r="L203" s="184"/>
      <c r="M203" s="45"/>
    </row>
    <row r="204" spans="2:13" ht="12.75" hidden="1">
      <c r="B204" s="29" t="s">
        <v>171</v>
      </c>
      <c r="C204" s="30">
        <v>10.58227721</v>
      </c>
      <c r="I204" s="8"/>
      <c r="J204" s="8"/>
      <c r="K204" s="8"/>
      <c r="L204" s="184"/>
      <c r="M204" s="45"/>
    </row>
    <row r="205" spans="2:13" ht="12.75" hidden="1">
      <c r="B205" s="29" t="s">
        <v>172</v>
      </c>
      <c r="C205" s="30">
        <v>9.438031206</v>
      </c>
      <c r="I205" s="8"/>
      <c r="J205" s="8"/>
      <c r="K205" s="8"/>
      <c r="L205" s="184"/>
      <c r="M205" s="45"/>
    </row>
    <row r="206" spans="2:13" ht="12.75" hidden="1">
      <c r="B206" s="29" t="s">
        <v>173</v>
      </c>
      <c r="C206" s="30">
        <v>9.557673162</v>
      </c>
      <c r="I206" s="8"/>
      <c r="J206" s="8"/>
      <c r="K206" s="8"/>
      <c r="L206" s="184"/>
      <c r="M206" s="45"/>
    </row>
    <row r="207" spans="2:13" ht="12.75" hidden="1">
      <c r="B207" s="29" t="s">
        <v>174</v>
      </c>
      <c r="C207" s="30">
        <v>8.262803041</v>
      </c>
      <c r="I207" s="8"/>
      <c r="J207" s="8"/>
      <c r="K207" s="8"/>
      <c r="L207" s="184"/>
      <c r="M207" s="45"/>
    </row>
    <row r="208" spans="2:13" ht="12.75" hidden="1">
      <c r="B208" s="29" t="s">
        <v>175</v>
      </c>
      <c r="C208" s="30">
        <v>7.907122686</v>
      </c>
      <c r="I208" s="8"/>
      <c r="J208" s="8"/>
      <c r="K208" s="8"/>
      <c r="L208" s="184"/>
      <c r="M208" s="45"/>
    </row>
    <row r="209" spans="2:13" ht="12.75" hidden="1">
      <c r="B209" s="29" t="s">
        <v>176</v>
      </c>
      <c r="C209" s="30">
        <v>6.841938549</v>
      </c>
      <c r="I209" s="8"/>
      <c r="J209" s="8"/>
      <c r="K209" s="8"/>
      <c r="L209" s="184"/>
      <c r="M209" s="45"/>
    </row>
    <row r="210" spans="2:13" ht="12.75" hidden="1">
      <c r="B210" s="29" t="s">
        <v>177</v>
      </c>
      <c r="C210" s="30">
        <v>6.480648065</v>
      </c>
      <c r="I210" s="8"/>
      <c r="J210" s="8"/>
      <c r="K210" s="8"/>
      <c r="L210" s="184"/>
      <c r="M210" s="45"/>
    </row>
    <row r="211" spans="2:13" ht="12.75" hidden="1">
      <c r="B211" s="29" t="s">
        <v>178</v>
      </c>
      <c r="C211" s="30">
        <v>5.668604651</v>
      </c>
      <c r="I211" s="8"/>
      <c r="J211" s="8"/>
      <c r="K211" s="8"/>
      <c r="L211" s="184"/>
      <c r="M211" s="45"/>
    </row>
    <row r="212" spans="2:13" ht="12.75" hidden="1">
      <c r="B212" s="29" t="s">
        <v>179</v>
      </c>
      <c r="C212" s="30">
        <v>4.402054292</v>
      </c>
      <c r="I212" s="8"/>
      <c r="J212" s="8"/>
      <c r="K212" s="8"/>
      <c r="L212" s="184"/>
      <c r="M212" s="45"/>
    </row>
    <row r="213" spans="2:13" ht="12.75" hidden="1">
      <c r="B213" s="29" t="s">
        <v>180</v>
      </c>
      <c r="C213" s="30">
        <v>9.881422925</v>
      </c>
      <c r="I213" s="8"/>
      <c r="J213" s="8"/>
      <c r="K213" s="8"/>
      <c r="L213" s="184"/>
      <c r="M213" s="45"/>
    </row>
    <row r="214" spans="2:13" ht="12.75" hidden="1">
      <c r="B214" s="29" t="s">
        <v>181</v>
      </c>
      <c r="C214" s="30">
        <v>8.016032064</v>
      </c>
      <c r="I214" s="8"/>
      <c r="J214" s="8"/>
      <c r="K214" s="8"/>
      <c r="L214" s="184"/>
      <c r="M214" s="45"/>
    </row>
    <row r="215" spans="2:13" ht="12.75" hidden="1">
      <c r="B215" s="29" t="s">
        <v>182</v>
      </c>
      <c r="C215" s="30">
        <v>6.103763988</v>
      </c>
      <c r="I215" s="8"/>
      <c r="J215" s="8"/>
      <c r="K215" s="8"/>
      <c r="L215" s="184"/>
      <c r="M215" s="45"/>
    </row>
    <row r="216" spans="2:13" ht="12.75" hidden="1">
      <c r="B216" s="29" t="s">
        <v>183</v>
      </c>
      <c r="C216" s="30">
        <v>7.956900124</v>
      </c>
      <c r="I216" s="8"/>
      <c r="J216" s="8"/>
      <c r="K216" s="8"/>
      <c r="L216" s="184"/>
      <c r="M216" s="45"/>
    </row>
    <row r="217" spans="2:13" ht="12.75" hidden="1">
      <c r="B217" s="29" t="s">
        <v>184</v>
      </c>
      <c r="C217" s="30">
        <v>6.101694915</v>
      </c>
      <c r="I217" s="8"/>
      <c r="J217" s="8"/>
      <c r="K217" s="8"/>
      <c r="L217" s="184"/>
      <c r="M217" s="45"/>
    </row>
    <row r="218" spans="2:13" ht="12.75" hidden="1">
      <c r="B218" s="29" t="s">
        <v>185</v>
      </c>
      <c r="C218" s="30">
        <v>4.639175258</v>
      </c>
      <c r="I218" s="8"/>
      <c r="J218" s="8"/>
      <c r="K218" s="8"/>
      <c r="L218" s="184"/>
      <c r="M218" s="45"/>
    </row>
    <row r="219" spans="2:13" ht="12.75" hidden="1">
      <c r="B219" s="29" t="s">
        <v>186</v>
      </c>
      <c r="C219" s="30">
        <v>9.175050302</v>
      </c>
      <c r="I219" s="8"/>
      <c r="J219" s="8"/>
      <c r="K219" s="8"/>
      <c r="L219" s="184"/>
      <c r="M219" s="45"/>
    </row>
    <row r="220" spans="2:13" ht="12.75" hidden="1">
      <c r="B220" s="29" t="s">
        <v>187</v>
      </c>
      <c r="C220" s="30">
        <v>7.82396088</v>
      </c>
      <c r="I220" s="8"/>
      <c r="J220" s="8"/>
      <c r="K220" s="8"/>
      <c r="L220" s="184"/>
      <c r="M220" s="45"/>
    </row>
    <row r="221" spans="2:13" ht="12.75" hidden="1">
      <c r="B221" s="29" t="s">
        <v>188</v>
      </c>
      <c r="C221" s="30">
        <v>7.82</v>
      </c>
      <c r="I221" s="8"/>
      <c r="J221" s="8"/>
      <c r="K221" s="8"/>
      <c r="L221" s="184"/>
      <c r="M221" s="45"/>
    </row>
    <row r="222" spans="2:13" ht="12.75" hidden="1">
      <c r="B222" s="29" t="s">
        <v>274</v>
      </c>
      <c r="C222" s="30" t="s">
        <v>275</v>
      </c>
      <c r="I222" s="8"/>
      <c r="J222" s="8"/>
      <c r="K222" s="8"/>
      <c r="L222" s="184"/>
      <c r="M222" s="45"/>
    </row>
    <row r="223" spans="9:13" ht="12.75">
      <c r="I223" s="9"/>
      <c r="J223" s="9"/>
      <c r="K223" s="9"/>
      <c r="L223" s="57"/>
      <c r="M223" s="45"/>
    </row>
    <row r="224" spans="2:13" ht="15">
      <c r="B224" s="96" t="s">
        <v>218</v>
      </c>
      <c r="C224" s="8"/>
      <c r="D224" s="8"/>
      <c r="E224" s="8"/>
      <c r="F224" s="8"/>
      <c r="I224" s="9"/>
      <c r="J224" s="9"/>
      <c r="K224" s="9"/>
      <c r="L224" s="57"/>
      <c r="M224" s="45"/>
    </row>
    <row r="225" spans="3:13" ht="12.75">
      <c r="C225" s="8"/>
      <c r="D225" s="8"/>
      <c r="E225" s="8"/>
      <c r="F225" s="8"/>
      <c r="I225" s="9"/>
      <c r="J225" s="9"/>
      <c r="K225" s="9"/>
      <c r="L225" s="45"/>
      <c r="M225" s="45"/>
    </row>
    <row r="226" spans="2:13" ht="15">
      <c r="B226" s="54" t="s">
        <v>256</v>
      </c>
      <c r="C226" s="53"/>
      <c r="D226" s="53"/>
      <c r="E226" s="53"/>
      <c r="F226" s="8"/>
      <c r="I226" s="9"/>
      <c r="J226" s="9"/>
      <c r="K226" s="9"/>
      <c r="L226" s="57"/>
      <c r="M226" s="45"/>
    </row>
    <row r="227" spans="2:13" ht="12.75">
      <c r="B227" s="26"/>
      <c r="C227" s="53"/>
      <c r="D227" s="53"/>
      <c r="E227" s="53"/>
      <c r="F227" s="8"/>
      <c r="I227" s="9"/>
      <c r="J227" s="9"/>
      <c r="K227" s="9"/>
      <c r="L227" s="57"/>
      <c r="M227" s="45"/>
    </row>
    <row r="228" spans="2:13" ht="13.5" thickBot="1">
      <c r="B228" s="27"/>
      <c r="C228" s="8"/>
      <c r="D228" s="8"/>
      <c r="E228" s="8"/>
      <c r="F228" s="8"/>
      <c r="G228" s="5"/>
      <c r="H228" s="5"/>
      <c r="I228" s="5"/>
      <c r="J228" s="5"/>
      <c r="K228" s="9"/>
      <c r="L228" s="57"/>
      <c r="M228" s="45"/>
    </row>
    <row r="229" spans="1:13" s="146" customFormat="1" ht="19.5" customHeight="1" thickTop="1">
      <c r="A229" s="147" t="s">
        <v>248</v>
      </c>
      <c r="B229" s="151"/>
      <c r="C229" s="152"/>
      <c r="D229" s="152"/>
      <c r="E229" s="152"/>
      <c r="F229" s="152"/>
      <c r="G229" s="150"/>
      <c r="H229" s="150"/>
      <c r="I229" s="150"/>
      <c r="J229" s="150"/>
      <c r="K229" s="153"/>
      <c r="L229" s="185"/>
      <c r="M229" s="145"/>
    </row>
    <row r="230" spans="2:13" ht="13.5" thickBot="1">
      <c r="B230" s="27"/>
      <c r="C230" s="8"/>
      <c r="D230" s="8"/>
      <c r="E230" s="8"/>
      <c r="F230" s="8"/>
      <c r="I230" s="9"/>
      <c r="J230" s="9"/>
      <c r="K230" s="9"/>
      <c r="L230" s="57"/>
      <c r="M230" s="45"/>
    </row>
    <row r="231" spans="1:13" ht="15">
      <c r="A231" s="227" t="s">
        <v>245</v>
      </c>
      <c r="B231" s="228"/>
      <c r="C231" s="196" t="s">
        <v>240</v>
      </c>
      <c r="D231" s="196" t="s">
        <v>238</v>
      </c>
      <c r="E231" s="197" t="s">
        <v>241</v>
      </c>
      <c r="G231" s="96" t="s">
        <v>250</v>
      </c>
      <c r="H231" s="97"/>
      <c r="I231" s="41"/>
      <c r="J231" s="9"/>
      <c r="K231" s="9"/>
      <c r="L231" s="57"/>
      <c r="M231" s="45"/>
    </row>
    <row r="232" spans="1:13" ht="14.25">
      <c r="A232" s="229" t="s">
        <v>247</v>
      </c>
      <c r="B232" s="230"/>
      <c r="C232" s="198" t="s">
        <v>311</v>
      </c>
      <c r="D232" s="199" t="s">
        <v>312</v>
      </c>
      <c r="E232" s="200" t="s">
        <v>313</v>
      </c>
      <c r="I232" s="9"/>
      <c r="J232" s="9"/>
      <c r="K232" s="9"/>
      <c r="L232" s="57"/>
      <c r="M232" s="45"/>
    </row>
    <row r="233" spans="1:12" ht="16.5" customHeight="1" thickBot="1">
      <c r="A233" s="231"/>
      <c r="B233" s="232"/>
      <c r="C233" s="201" t="s">
        <v>314</v>
      </c>
      <c r="D233" s="201" t="s">
        <v>239</v>
      </c>
      <c r="E233" s="202" t="s">
        <v>246</v>
      </c>
      <c r="F233" s="8"/>
      <c r="G233" s="54" t="s">
        <v>252</v>
      </c>
      <c r="I233" s="9"/>
      <c r="J233" s="9"/>
      <c r="K233" s="9"/>
      <c r="L233" s="9"/>
    </row>
    <row r="234" spans="1:12" ht="12.75">
      <c r="A234" s="233" t="s">
        <v>242</v>
      </c>
      <c r="B234" s="234"/>
      <c r="C234" s="79">
        <v>19</v>
      </c>
      <c r="D234" s="80">
        <v>0.06936</v>
      </c>
      <c r="E234" s="81">
        <v>0.2868</v>
      </c>
      <c r="F234" s="8"/>
      <c r="I234" s="9"/>
      <c r="J234" s="9"/>
      <c r="K234" s="9"/>
      <c r="L234" s="9"/>
    </row>
    <row r="235" spans="1:12" ht="12.75">
      <c r="A235" s="225" t="s">
        <v>243</v>
      </c>
      <c r="B235" s="226"/>
      <c r="C235" s="79">
        <v>22</v>
      </c>
      <c r="D235" s="82">
        <v>0.06936</v>
      </c>
      <c r="E235" s="83">
        <v>0.2868</v>
      </c>
      <c r="F235" s="8"/>
      <c r="I235" s="9"/>
      <c r="J235" s="9"/>
      <c r="K235" s="9"/>
      <c r="L235" s="9"/>
    </row>
    <row r="236" spans="1:12" ht="12.75">
      <c r="A236" s="111" t="s">
        <v>244</v>
      </c>
      <c r="B236" s="112"/>
      <c r="C236" s="79">
        <v>35</v>
      </c>
      <c r="D236" s="82">
        <v>0.06936</v>
      </c>
      <c r="E236" s="83">
        <v>0.2868</v>
      </c>
      <c r="F236" s="8"/>
      <c r="I236" s="9"/>
      <c r="J236" s="9"/>
      <c r="K236" s="9"/>
      <c r="L236" s="9"/>
    </row>
    <row r="237" spans="1:12" ht="13.5" thickBot="1">
      <c r="A237" s="223" t="s">
        <v>274</v>
      </c>
      <c r="B237" s="224"/>
      <c r="C237" s="84" t="s">
        <v>275</v>
      </c>
      <c r="D237" s="84" t="s">
        <v>275</v>
      </c>
      <c r="E237" s="84" t="s">
        <v>275</v>
      </c>
      <c r="F237" s="8"/>
      <c r="I237" s="9"/>
      <c r="J237" s="9"/>
      <c r="K237" s="9"/>
      <c r="L237" s="9"/>
    </row>
    <row r="238" spans="1:12" ht="12.75">
      <c r="A238" s="11" t="s">
        <v>267</v>
      </c>
      <c r="B238" s="90"/>
      <c r="C238" s="91"/>
      <c r="D238" s="90"/>
      <c r="E238" s="133"/>
      <c r="F238" s="8"/>
      <c r="I238" s="9"/>
      <c r="J238" s="9"/>
      <c r="K238" s="9"/>
      <c r="L238" s="9"/>
    </row>
    <row r="239" spans="2:12" ht="12.75">
      <c r="B239" s="27"/>
      <c r="D239" s="8"/>
      <c r="E239" s="8"/>
      <c r="F239" s="8"/>
      <c r="I239" s="9"/>
      <c r="J239" s="9"/>
      <c r="K239" s="9"/>
      <c r="L239" s="9"/>
    </row>
    <row r="240" spans="8:12" ht="13.5" thickBot="1">
      <c r="H240" s="5"/>
      <c r="I240" s="5"/>
      <c r="J240" s="5"/>
      <c r="K240" s="9"/>
      <c r="L240" s="9"/>
    </row>
    <row r="241" spans="1:13" s="146" customFormat="1" ht="19.5" customHeight="1" thickTop="1">
      <c r="A241" s="147" t="s">
        <v>254</v>
      </c>
      <c r="B241" s="148"/>
      <c r="C241" s="149"/>
      <c r="D241" s="148"/>
      <c r="E241" s="148"/>
      <c r="F241" s="148"/>
      <c r="G241" s="148"/>
      <c r="H241" s="150"/>
      <c r="I241" s="150"/>
      <c r="J241" s="150"/>
      <c r="K241" s="153"/>
      <c r="L241" s="185"/>
      <c r="M241" s="145"/>
    </row>
    <row r="242" spans="2:12" ht="12.75">
      <c r="B242" s="11" t="s">
        <v>266</v>
      </c>
      <c r="C242" s="22"/>
      <c r="D242" s="11"/>
      <c r="E242" s="11"/>
      <c r="F242" s="132"/>
      <c r="G242" s="9"/>
      <c r="H242" s="9"/>
      <c r="I242" s="9"/>
      <c r="J242" s="9"/>
      <c r="K242" s="9"/>
      <c r="L242" s="9"/>
    </row>
    <row r="243" spans="2:12" ht="12.75">
      <c r="B243" s="88" t="s">
        <v>310</v>
      </c>
      <c r="C243" s="89"/>
      <c r="D243" s="88"/>
      <c r="E243" s="11"/>
      <c r="F243" s="132"/>
      <c r="G243" s="9"/>
      <c r="H243" s="9"/>
      <c r="J243" s="9"/>
      <c r="K243" s="9"/>
      <c r="L243" s="9"/>
    </row>
    <row r="244" spans="9:12" ht="12.75">
      <c r="I244" s="9"/>
      <c r="J244" s="9"/>
      <c r="K244" s="9"/>
      <c r="L244" s="9"/>
    </row>
    <row r="245" spans="2:12" s="146" customFormat="1" ht="24.75" customHeight="1">
      <c r="B245" s="155" t="s">
        <v>217</v>
      </c>
      <c r="C245" s="156"/>
      <c r="D245" s="155"/>
      <c r="E245" s="155"/>
      <c r="F245" s="155"/>
      <c r="G245" s="155"/>
      <c r="I245" s="157"/>
      <c r="J245" s="157"/>
      <c r="K245" s="157"/>
      <c r="L245" s="157"/>
    </row>
    <row r="246" spans="9:12" ht="15" customHeight="1">
      <c r="I246" s="9"/>
      <c r="J246" s="9"/>
      <c r="K246" s="9"/>
      <c r="L246" s="9"/>
    </row>
    <row r="247" spans="2:12" s="159" customFormat="1" ht="24.75" customHeight="1">
      <c r="B247" s="160" t="s">
        <v>295</v>
      </c>
      <c r="C247" s="156"/>
      <c r="D247" s="155"/>
      <c r="E247" s="155"/>
      <c r="F247" s="155"/>
      <c r="G247" s="155"/>
      <c r="I247" s="161"/>
      <c r="J247" s="161"/>
      <c r="K247" s="161"/>
      <c r="L247" s="161"/>
    </row>
    <row r="248" ht="15" customHeight="1">
      <c r="L248" s="9"/>
    </row>
    <row r="249" ht="15" customHeight="1">
      <c r="B249" s="158" t="s">
        <v>207</v>
      </c>
    </row>
    <row r="250" spans="3:4" ht="15" customHeight="1">
      <c r="C250" s="12" t="s">
        <v>216</v>
      </c>
      <c r="D250" s="17"/>
    </row>
    <row r="251" spans="3:4" ht="15" customHeight="1">
      <c r="C251" s="4" t="s">
        <v>208</v>
      </c>
      <c r="D251" s="17"/>
    </row>
    <row r="252" spans="3:4" ht="15" customHeight="1">
      <c r="C252" s="12" t="s">
        <v>199</v>
      </c>
      <c r="D252" s="17"/>
    </row>
    <row r="253" spans="3:4" ht="15" customHeight="1">
      <c r="C253" s="4" t="s">
        <v>279</v>
      </c>
      <c r="D253" s="17"/>
    </row>
    <row r="254" spans="3:4" ht="15" customHeight="1">
      <c r="C254" s="4" t="s">
        <v>209</v>
      </c>
      <c r="D254" s="17"/>
    </row>
    <row r="255" spans="3:4" ht="15" customHeight="1">
      <c r="C255" s="4" t="s">
        <v>201</v>
      </c>
      <c r="D255" s="17"/>
    </row>
    <row r="256" spans="3:4" ht="15" customHeight="1">
      <c r="C256" s="3" t="s">
        <v>198</v>
      </c>
      <c r="D256" s="17"/>
    </row>
    <row r="257" spans="3:12" ht="15" customHeight="1">
      <c r="C257" s="3" t="s">
        <v>255</v>
      </c>
      <c r="D257" s="17"/>
      <c r="I257" s="9"/>
      <c r="J257" s="9"/>
      <c r="K257" s="9"/>
      <c r="L257" s="9"/>
    </row>
    <row r="258" spans="3:12" ht="15" customHeight="1">
      <c r="C258" s="3" t="s">
        <v>210</v>
      </c>
      <c r="D258" s="17"/>
      <c r="I258" s="9"/>
      <c r="J258" s="9"/>
      <c r="K258" s="9"/>
      <c r="L258" s="9"/>
    </row>
    <row r="259" spans="3:12" ht="15" customHeight="1">
      <c r="C259" s="12" t="s">
        <v>211</v>
      </c>
      <c r="D259" s="17"/>
      <c r="J259" s="9"/>
      <c r="K259" s="9"/>
      <c r="L259" s="9"/>
    </row>
    <row r="260" spans="10:12" ht="15" customHeight="1">
      <c r="J260" s="9"/>
      <c r="K260" s="9"/>
      <c r="L260" s="9"/>
    </row>
    <row r="261" spans="4:12" s="165" customFormat="1" ht="19.5" customHeight="1">
      <c r="D261" s="166" t="s">
        <v>296</v>
      </c>
      <c r="E261" s="167"/>
      <c r="J261" s="168"/>
      <c r="K261" s="168"/>
      <c r="L261" s="168"/>
    </row>
    <row r="262" spans="10:12" ht="15" customHeight="1">
      <c r="J262" s="9"/>
      <c r="K262" s="9"/>
      <c r="L262" s="9"/>
    </row>
    <row r="263" spans="4:12" ht="15" customHeight="1">
      <c r="D263" s="158" t="s">
        <v>202</v>
      </c>
      <c r="F263" s="20"/>
      <c r="I263" s="10"/>
      <c r="J263" s="9"/>
      <c r="K263" s="9"/>
      <c r="L263" s="9"/>
    </row>
    <row r="264" spans="5:12" ht="15" customHeight="1">
      <c r="E264" s="4" t="s">
        <v>197</v>
      </c>
      <c r="F264" s="18"/>
      <c r="G264" s="10"/>
      <c r="H264" s="10"/>
      <c r="J264" s="9"/>
      <c r="K264" s="9"/>
      <c r="L264" s="9"/>
    </row>
    <row r="265" spans="5:12" ht="15" customHeight="1">
      <c r="E265" s="3" t="s">
        <v>198</v>
      </c>
      <c r="F265" s="17"/>
      <c r="I265" s="3"/>
      <c r="J265" s="9"/>
      <c r="K265" s="9"/>
      <c r="L265" s="9"/>
    </row>
    <row r="266" spans="5:12" ht="15" customHeight="1">
      <c r="E266" s="12" t="s">
        <v>199</v>
      </c>
      <c r="F266" s="19"/>
      <c r="G266" s="3"/>
      <c r="H266" s="3"/>
      <c r="J266" s="9"/>
      <c r="K266" s="9"/>
      <c r="L266" s="9"/>
    </row>
    <row r="267" spans="5:12" ht="15" customHeight="1">
      <c r="E267" s="4" t="s">
        <v>259</v>
      </c>
      <c r="F267" s="17"/>
      <c r="J267" s="9"/>
      <c r="K267" s="9"/>
      <c r="L267" s="9"/>
    </row>
    <row r="268" spans="5:12" ht="15" customHeight="1">
      <c r="E268" s="4" t="s">
        <v>201</v>
      </c>
      <c r="I268" s="4"/>
      <c r="J268" s="9"/>
      <c r="K268" s="9"/>
      <c r="L268" s="9"/>
    </row>
    <row r="269" spans="5:12" ht="15" customHeight="1">
      <c r="E269" s="4"/>
      <c r="I269" s="4"/>
      <c r="J269" s="9"/>
      <c r="K269" s="9"/>
      <c r="L269" s="9"/>
    </row>
    <row r="270" spans="4:12" ht="15" customHeight="1">
      <c r="D270" s="13">
        <f>H21*H27</f>
        <v>3.16365185268</v>
      </c>
      <c r="E270" s="13" t="s">
        <v>205</v>
      </c>
      <c r="F270" s="13">
        <f>2*H23*H25*J22</f>
        <v>0.538220489664</v>
      </c>
      <c r="G270" s="4"/>
      <c r="H270" s="4"/>
      <c r="I270" s="15"/>
      <c r="J270" s="9"/>
      <c r="K270" s="9"/>
      <c r="L270" s="9"/>
    </row>
    <row r="271" spans="3:12" ht="15" customHeight="1">
      <c r="C271" s="13"/>
      <c r="D271" s="13"/>
      <c r="E271" s="13"/>
      <c r="F271" s="4"/>
      <c r="G271" s="4"/>
      <c r="H271" s="15"/>
      <c r="I271" s="9"/>
      <c r="J271" s="9"/>
      <c r="K271" s="9"/>
      <c r="L271" s="9"/>
    </row>
    <row r="272" spans="3:12" s="162" customFormat="1" ht="19.5" customHeight="1">
      <c r="C272" s="169" t="s">
        <v>215</v>
      </c>
      <c r="D272" s="170"/>
      <c r="E272" s="165"/>
      <c r="F272" s="165"/>
      <c r="G272" s="163"/>
      <c r="I272" s="164"/>
      <c r="J272" s="164"/>
      <c r="K272" s="164"/>
      <c r="L272" s="164"/>
    </row>
    <row r="273" spans="7:12" ht="15" customHeight="1">
      <c r="G273" s="4"/>
      <c r="I273" s="9"/>
      <c r="J273" s="9"/>
      <c r="K273" s="9"/>
      <c r="L273" s="9"/>
    </row>
    <row r="274" spans="3:12" s="165" customFormat="1" ht="19.5" customHeight="1">
      <c r="C274" s="170"/>
      <c r="D274" s="172" t="s">
        <v>297</v>
      </c>
      <c r="E274" s="170"/>
      <c r="L274" s="168"/>
    </row>
    <row r="275" ht="15" customHeight="1">
      <c r="L275" s="9"/>
    </row>
    <row r="276" spans="3:13" ht="15" customHeight="1">
      <c r="C276"/>
      <c r="D276" s="12" t="s">
        <v>212</v>
      </c>
      <c r="E276" s="24">
        <f>15.9*H21</f>
        <v>381.07624589100004</v>
      </c>
      <c r="F276" s="4" t="s">
        <v>213</v>
      </c>
      <c r="L276" s="154"/>
      <c r="M276" s="9"/>
    </row>
    <row r="277" spans="3:13" ht="15" customHeight="1">
      <c r="C277"/>
      <c r="D277" s="12" t="s">
        <v>212</v>
      </c>
      <c r="E277" s="13">
        <f>E276/60</f>
        <v>6.351270764850001</v>
      </c>
      <c r="F277" s="4" t="s">
        <v>214</v>
      </c>
      <c r="L277" s="154"/>
      <c r="M277" s="9"/>
    </row>
    <row r="278" spans="3:13" ht="15" customHeight="1">
      <c r="C278"/>
      <c r="D278" s="12"/>
      <c r="E278" s="13"/>
      <c r="F278" s="4"/>
      <c r="L278" s="154"/>
      <c r="M278" s="9"/>
    </row>
    <row r="279" spans="3:13" ht="15" customHeight="1">
      <c r="C279" s="4" t="s">
        <v>226</v>
      </c>
      <c r="D279" s="39"/>
      <c r="E279" s="40"/>
      <c r="F279" s="40"/>
      <c r="L279" s="154"/>
      <c r="M279" s="9"/>
    </row>
    <row r="280" spans="12:13" ht="15" customHeight="1">
      <c r="L280" s="154"/>
      <c r="M280" s="9"/>
    </row>
    <row r="281" spans="3:12" s="162" customFormat="1" ht="19.5" customHeight="1">
      <c r="C281" s="171"/>
      <c r="D281" s="166" t="s">
        <v>298</v>
      </c>
      <c r="E281" s="171"/>
      <c r="L281" s="164"/>
    </row>
    <row r="282" spans="8:18" ht="15" customHeight="1">
      <c r="H282" s="40"/>
      <c r="I282" s="41"/>
      <c r="J282" s="9"/>
      <c r="K282" s="9"/>
      <c r="L282" s="9"/>
      <c r="N282" s="40"/>
      <c r="O282" s="40"/>
      <c r="P282" s="41"/>
      <c r="Q282" s="9"/>
      <c r="R282" s="9"/>
    </row>
    <row r="283" spans="4:12" ht="15" customHeight="1">
      <c r="D283" s="158" t="s">
        <v>207</v>
      </c>
      <c r="F283" s="17"/>
      <c r="G283" s="40"/>
      <c r="H283" s="40"/>
      <c r="I283" s="41"/>
      <c r="J283" s="9"/>
      <c r="K283" s="9"/>
      <c r="L283" s="9"/>
    </row>
    <row r="284" spans="5:12" ht="15" customHeight="1">
      <c r="E284" s="3" t="s">
        <v>255</v>
      </c>
      <c r="F284" s="39"/>
      <c r="G284" s="40"/>
      <c r="H284" s="40"/>
      <c r="I284" s="41"/>
      <c r="J284" s="9"/>
      <c r="K284" s="9"/>
      <c r="L284" s="9"/>
    </row>
    <row r="285" spans="5:12" ht="15" customHeight="1">
      <c r="E285" s="4" t="s">
        <v>237</v>
      </c>
      <c r="F285" s="39"/>
      <c r="G285" s="40"/>
      <c r="H285" s="40"/>
      <c r="I285" s="41"/>
      <c r="J285" s="9"/>
      <c r="K285" s="9"/>
      <c r="L285" s="9"/>
    </row>
    <row r="286" spans="3:12" ht="15" customHeight="1">
      <c r="C286" s="4"/>
      <c r="E286" s="4" t="s">
        <v>227</v>
      </c>
      <c r="F286" s="39"/>
      <c r="G286" s="40"/>
      <c r="H286" s="40"/>
      <c r="I286" s="41"/>
      <c r="J286" s="9"/>
      <c r="K286" s="9"/>
      <c r="L286" s="9"/>
    </row>
    <row r="287" spans="3:12" ht="15" customHeight="1">
      <c r="C287" s="4"/>
      <c r="E287" s="4" t="s">
        <v>251</v>
      </c>
      <c r="F287" s="39"/>
      <c r="G287" s="40"/>
      <c r="H287" s="40"/>
      <c r="I287" s="41"/>
      <c r="J287" s="9"/>
      <c r="K287" s="9"/>
      <c r="L287" s="9"/>
    </row>
    <row r="288" spans="8:12" ht="15" customHeight="1">
      <c r="H288" s="40"/>
      <c r="I288" s="41"/>
      <c r="J288" s="9"/>
      <c r="K288" s="9"/>
      <c r="L288" s="9"/>
    </row>
    <row r="289" spans="2:12" s="159" customFormat="1" ht="24.75" customHeight="1">
      <c r="B289" s="160" t="s">
        <v>299</v>
      </c>
      <c r="C289" s="175"/>
      <c r="I289" s="161"/>
      <c r="J289" s="161"/>
      <c r="K289" s="161"/>
      <c r="L289" s="161"/>
    </row>
    <row r="290" spans="6:12" ht="15" customHeight="1">
      <c r="F290" s="40"/>
      <c r="H290" s="40"/>
      <c r="I290" s="41"/>
      <c r="J290" s="9"/>
      <c r="K290" s="9"/>
      <c r="L290" s="9"/>
    </row>
    <row r="291" spans="2:12" ht="15" customHeight="1">
      <c r="B291" s="158" t="s">
        <v>207</v>
      </c>
      <c r="F291" s="40"/>
      <c r="H291" s="40"/>
      <c r="I291" s="41"/>
      <c r="J291" s="9"/>
      <c r="K291" s="9"/>
      <c r="L291" s="9"/>
    </row>
    <row r="292" spans="3:12" ht="15" customHeight="1">
      <c r="C292" s="4" t="s">
        <v>229</v>
      </c>
      <c r="D292" s="39"/>
      <c r="E292" s="40"/>
      <c r="F292" s="173" t="s">
        <v>283</v>
      </c>
      <c r="G292" s="131"/>
      <c r="H292" s="131"/>
      <c r="I292" s="131"/>
      <c r="J292" s="131"/>
      <c r="K292" s="9"/>
      <c r="L292" s="9"/>
    </row>
    <row r="293" spans="3:12" ht="15" customHeight="1">
      <c r="C293" s="4" t="s">
        <v>231</v>
      </c>
      <c r="D293" s="39"/>
      <c r="E293" s="40"/>
      <c r="F293" s="173" t="s">
        <v>282</v>
      </c>
      <c r="G293" s="131"/>
      <c r="H293" s="131"/>
      <c r="I293" s="131"/>
      <c r="J293" s="131"/>
      <c r="K293" s="9"/>
      <c r="L293" s="9"/>
    </row>
    <row r="294" spans="1:12" ht="15" customHeight="1">
      <c r="A294" s="34"/>
      <c r="B294" s="4"/>
      <c r="C294" s="39"/>
      <c r="D294" s="40"/>
      <c r="E294" s="40"/>
      <c r="F294" s="173" t="s">
        <v>284</v>
      </c>
      <c r="G294" s="174"/>
      <c r="H294" s="174"/>
      <c r="I294" s="174"/>
      <c r="J294" s="174"/>
      <c r="K294" s="9"/>
      <c r="L294" s="9"/>
    </row>
    <row r="295" spans="1:12" ht="15" customHeight="1">
      <c r="A295" s="34"/>
      <c r="B295" s="4"/>
      <c r="C295" s="39"/>
      <c r="D295" s="40"/>
      <c r="E295" s="40"/>
      <c r="F295" s="5"/>
      <c r="I295" s="9"/>
      <c r="J295" s="9"/>
      <c r="K295" s="9"/>
      <c r="L295" s="9"/>
    </row>
    <row r="296" spans="1:12" ht="24.75" customHeight="1">
      <c r="A296" s="34"/>
      <c r="B296" s="160" t="s">
        <v>300</v>
      </c>
      <c r="C296" s="39"/>
      <c r="D296" s="40"/>
      <c r="E296" s="40"/>
      <c r="I296" s="9"/>
      <c r="J296" s="9"/>
      <c r="K296" s="9"/>
      <c r="L296" s="9"/>
    </row>
    <row r="297" spans="1:12" ht="15" customHeight="1">
      <c r="A297" s="34"/>
      <c r="E297" s="40"/>
      <c r="I297" s="9"/>
      <c r="J297" s="9"/>
      <c r="K297" s="9"/>
      <c r="L297" s="9"/>
    </row>
    <row r="298" spans="1:12" ht="15" customHeight="1">
      <c r="A298" s="34"/>
      <c r="B298" s="158" t="s">
        <v>207</v>
      </c>
      <c r="E298" s="40"/>
      <c r="I298" s="9"/>
      <c r="J298" s="9"/>
      <c r="K298" s="9"/>
      <c r="L298" s="9"/>
    </row>
    <row r="299" spans="1:12" ht="15" customHeight="1">
      <c r="A299" s="34"/>
      <c r="C299" s="4" t="s">
        <v>230</v>
      </c>
      <c r="D299" s="39"/>
      <c r="E299" s="40"/>
      <c r="I299" s="9"/>
      <c r="J299" s="9"/>
      <c r="K299" s="9"/>
      <c r="L299" s="9"/>
    </row>
    <row r="300" spans="1:12" ht="15" customHeight="1">
      <c r="A300" s="34"/>
      <c r="B300" s="4"/>
      <c r="C300" s="4" t="s">
        <v>228</v>
      </c>
      <c r="D300" s="39"/>
      <c r="E300" s="40"/>
      <c r="I300" s="9"/>
      <c r="J300" s="9"/>
      <c r="K300" s="9"/>
      <c r="L300" s="9"/>
    </row>
    <row r="301" spans="1:12" ht="15" customHeight="1" thickBot="1">
      <c r="A301" s="34"/>
      <c r="B301" s="4"/>
      <c r="C301" s="4"/>
      <c r="D301" s="39"/>
      <c r="E301" s="40"/>
      <c r="I301" s="9"/>
      <c r="J301" s="9"/>
      <c r="K301" s="9"/>
      <c r="L301" s="9"/>
    </row>
    <row r="302" spans="1:12" ht="38.25" customHeight="1" thickBot="1" thickTop="1">
      <c r="A302" s="180" t="s">
        <v>301</v>
      </c>
      <c r="B302" s="181"/>
      <c r="C302" s="181"/>
      <c r="D302" s="182"/>
      <c r="E302" s="183"/>
      <c r="F302" s="7"/>
      <c r="G302" s="7"/>
      <c r="H302" s="7"/>
      <c r="I302" s="51"/>
      <c r="J302" s="51"/>
      <c r="K302" s="51"/>
      <c r="L302" s="9"/>
    </row>
    <row r="303" spans="9:12" ht="12.75" customHeight="1" thickBot="1" thickTop="1">
      <c r="I303" s="9"/>
      <c r="J303" s="9"/>
      <c r="K303" s="9"/>
      <c r="L303" s="9"/>
    </row>
    <row r="304" spans="1:10" ht="15" customHeight="1">
      <c r="A304" s="105" t="s">
        <v>221</v>
      </c>
      <c r="B304" s="106" t="s">
        <v>221</v>
      </c>
      <c r="C304" s="107" t="s">
        <v>272</v>
      </c>
      <c r="D304" s="108" t="s">
        <v>273</v>
      </c>
      <c r="G304" s="105" t="s">
        <v>221</v>
      </c>
      <c r="H304" s="106" t="s">
        <v>221</v>
      </c>
      <c r="I304" s="107" t="s">
        <v>272</v>
      </c>
      <c r="J304" s="108" t="s">
        <v>273</v>
      </c>
    </row>
    <row r="305" spans="1:10" ht="15" customHeight="1" thickBot="1">
      <c r="A305" s="66" t="s">
        <v>225</v>
      </c>
      <c r="B305" s="67" t="s">
        <v>220</v>
      </c>
      <c r="C305" s="68" t="s">
        <v>222</v>
      </c>
      <c r="D305" s="215" t="s">
        <v>318</v>
      </c>
      <c r="G305" s="66" t="s">
        <v>225</v>
      </c>
      <c r="H305" s="67" t="s">
        <v>220</v>
      </c>
      <c r="I305" s="68" t="s">
        <v>222</v>
      </c>
      <c r="J305" s="215" t="s">
        <v>318</v>
      </c>
    </row>
    <row r="306" spans="1:11" ht="12.75" customHeight="1">
      <c r="A306" s="63">
        <f aca="true" t="shared" si="0" ref="A306:A337">B306/60</f>
        <v>6.351270764850001</v>
      </c>
      <c r="B306" s="64">
        <f>E276</f>
        <v>381.07624589100004</v>
      </c>
      <c r="C306" s="65">
        <f>(J24/(H27*J22*H21))*((620*LOG(0.133*(B306/2)+1)+J26)-H26)*$B$306</f>
        <v>50.75617668795736</v>
      </c>
      <c r="D306" s="101">
        <f>C306*(5/9)+$H$26</f>
        <v>53.19787593775409</v>
      </c>
      <c r="E306" s="25" t="str">
        <f>IF(D306&gt;538,"Failure of Beam"," ")</f>
        <v> </v>
      </c>
      <c r="G306" s="63">
        <f aca="true" t="shared" si="1" ref="G306:G357">H306/60</f>
        <v>336.6173505370498</v>
      </c>
      <c r="H306" s="64">
        <f>B357+$B$306</f>
        <v>20197.041032222987</v>
      </c>
      <c r="I306" s="65">
        <f>($J$24/($H$27*$J$22*$H$21))*((620*LOG(0.133*(B357+$B$306/2)+1)+$J$26)-($H$26+C357))*$B$306</f>
        <v>112.28611698826354</v>
      </c>
      <c r="J306" s="101">
        <f>I306*(5/9)+D357</f>
        <v>2932.1680860503207</v>
      </c>
      <c r="K306" s="25" t="str">
        <f>IF(J306&gt;538,"Failure of Beam"," ")</f>
        <v>Failure of Beam</v>
      </c>
    </row>
    <row r="307" spans="1:11" ht="12.75" customHeight="1">
      <c r="A307" s="60">
        <f t="shared" si="0"/>
        <v>12.702541529700001</v>
      </c>
      <c r="B307" s="58">
        <f>B306*2</f>
        <v>762.1524917820001</v>
      </c>
      <c r="C307" s="59">
        <f>($J$24/($H$27*$J$22*$H$21))*((620*LOG(0.133*(B306+$B$306/2)+1)+$J$26)-($H$26+C306))*$B$306</f>
        <v>63.714955286540956</v>
      </c>
      <c r="D307" s="101">
        <f>C307*(5/9)+D306</f>
        <v>88.59507331916573</v>
      </c>
      <c r="E307" s="25" t="str">
        <f aca="true" t="shared" si="2" ref="E307:E357">IF(D307&gt;538,"Failure of Beam"," ")</f>
        <v> </v>
      </c>
      <c r="G307" s="60">
        <f t="shared" si="1"/>
        <v>342.96862130189976</v>
      </c>
      <c r="H307" s="58">
        <f>H306+$B$306</f>
        <v>20578.117278113987</v>
      </c>
      <c r="I307" s="59">
        <f>($J$24/($H$27*$J$22*$H$21))*((620*LOG(0.133*(H306+$B$306/2)+1)+$J$26)-($H$26+I306))*$B$306</f>
        <v>112.54794243166026</v>
      </c>
      <c r="J307" s="101">
        <f>I307*(5/9)+J306</f>
        <v>2994.6947207345765</v>
      </c>
      <c r="K307" s="25" t="str">
        <f aca="true" t="shared" si="3" ref="K307:K357">IF(J307&gt;538,"Failure of Beam"," ")</f>
        <v>Failure of Beam</v>
      </c>
    </row>
    <row r="308" spans="1:11" ht="12.75" customHeight="1">
      <c r="A308" s="60">
        <f t="shared" si="0"/>
        <v>19.053812294550003</v>
      </c>
      <c r="B308" s="58">
        <f aca="true" t="shared" si="4" ref="B308:B339">B307+$B$306</f>
        <v>1143.228737673</v>
      </c>
      <c r="C308" s="59">
        <f aca="true" t="shared" si="5" ref="C308:C357">($J$24/($H$27*$J$22*$H$21))*((620*LOG(0.133*(B307+$B$306/2)+1)+$J$26)-($H$26+C307))*$B$306</f>
        <v>70.41782704472162</v>
      </c>
      <c r="D308" s="101">
        <f aca="true" t="shared" si="6" ref="D308:D357">C308*(5/9)+D307</f>
        <v>127.71608834401108</v>
      </c>
      <c r="E308" s="25" t="str">
        <f t="shared" si="2"/>
        <v> </v>
      </c>
      <c r="G308" s="60">
        <f t="shared" si="1"/>
        <v>349.3198920667498</v>
      </c>
      <c r="H308" s="58">
        <f aca="true" t="shared" si="7" ref="H308:H357">H307+$B$306</f>
        <v>20959.193524004986</v>
      </c>
      <c r="I308" s="59">
        <f aca="true" t="shared" si="8" ref="I308:I357">($J$24/($H$27*$J$22*$H$21))*((620*LOG(0.133*(H307+$B$306/2)+1)+$J$26)-($H$26+I307))*$B$306</f>
        <v>112.80492554164036</v>
      </c>
      <c r="J308" s="101">
        <f aca="true" t="shared" si="9" ref="J308:J357">I308*(5/9)+J307</f>
        <v>3057.3641238132655</v>
      </c>
      <c r="K308" s="25" t="str">
        <f t="shared" si="3"/>
        <v>Failure of Beam</v>
      </c>
    </row>
    <row r="309" spans="1:11" ht="12.75" customHeight="1">
      <c r="A309" s="60">
        <f t="shared" si="0"/>
        <v>25.405083059400003</v>
      </c>
      <c r="B309" s="58">
        <f t="shared" si="4"/>
        <v>1524.3049835640002</v>
      </c>
      <c r="C309" s="59">
        <f t="shared" si="5"/>
        <v>74.95005880094038</v>
      </c>
      <c r="D309" s="101">
        <f t="shared" si="6"/>
        <v>169.35500990008907</v>
      </c>
      <c r="E309" s="25" t="str">
        <f t="shared" si="2"/>
        <v> </v>
      </c>
      <c r="G309" s="60">
        <f t="shared" si="1"/>
        <v>355.67116283159976</v>
      </c>
      <c r="H309" s="58">
        <f t="shared" si="7"/>
        <v>21340.269769895986</v>
      </c>
      <c r="I309" s="59">
        <f t="shared" si="8"/>
        <v>113.05724218076669</v>
      </c>
      <c r="J309" s="101">
        <f t="shared" si="9"/>
        <v>3120.1737028025805</v>
      </c>
      <c r="K309" s="25" t="str">
        <f t="shared" si="3"/>
        <v>Failure of Beam</v>
      </c>
    </row>
    <row r="310" spans="1:11" ht="12.75" customHeight="1">
      <c r="A310" s="60">
        <f t="shared" si="0"/>
        <v>31.756353824250006</v>
      </c>
      <c r="B310" s="58">
        <f t="shared" si="4"/>
        <v>1905.3812294550003</v>
      </c>
      <c r="C310" s="59">
        <f t="shared" si="5"/>
        <v>78.36727797981861</v>
      </c>
      <c r="D310" s="101">
        <f t="shared" si="6"/>
        <v>212.89238655554385</v>
      </c>
      <c r="E310" s="25" t="str">
        <f t="shared" si="2"/>
        <v> </v>
      </c>
      <c r="G310" s="60">
        <f t="shared" si="1"/>
        <v>362.02243359644973</v>
      </c>
      <c r="H310" s="58">
        <f t="shared" si="7"/>
        <v>21721.346015786985</v>
      </c>
      <c r="I310" s="59">
        <f t="shared" si="8"/>
        <v>113.30505880198146</v>
      </c>
      <c r="J310" s="101">
        <f t="shared" si="9"/>
        <v>3183.1209576925703</v>
      </c>
      <c r="K310" s="25" t="str">
        <f t="shared" si="3"/>
        <v>Failure of Beam</v>
      </c>
    </row>
    <row r="311" spans="1:11" ht="12.75" customHeight="1">
      <c r="A311" s="60">
        <f t="shared" si="0"/>
        <v>38.107624589100006</v>
      </c>
      <c r="B311" s="58">
        <f t="shared" si="4"/>
        <v>2286.457475346</v>
      </c>
      <c r="C311" s="59">
        <f t="shared" si="5"/>
        <v>81.10979864321232</v>
      </c>
      <c r="D311" s="101">
        <f t="shared" si="6"/>
        <v>257.9533858017729</v>
      </c>
      <c r="E311" s="25" t="str">
        <f t="shared" si="2"/>
        <v> </v>
      </c>
      <c r="G311" s="60">
        <f t="shared" si="1"/>
        <v>368.37370436129976</v>
      </c>
      <c r="H311" s="58">
        <f t="shared" si="7"/>
        <v>22102.422261677984</v>
      </c>
      <c r="I311" s="59">
        <f t="shared" si="8"/>
        <v>113.54853310813901</v>
      </c>
      <c r="J311" s="101">
        <f t="shared" si="9"/>
        <v>3246.203476085981</v>
      </c>
      <c r="K311" s="25" t="str">
        <f t="shared" si="3"/>
        <v>Failure of Beam</v>
      </c>
    </row>
    <row r="312" spans="1:11" ht="12.75" customHeight="1">
      <c r="A312" s="60">
        <f t="shared" si="0"/>
        <v>44.45889535395</v>
      </c>
      <c r="B312" s="58">
        <f t="shared" si="4"/>
        <v>2667.533721237</v>
      </c>
      <c r="C312" s="59">
        <f t="shared" si="5"/>
        <v>83.4000772709505</v>
      </c>
      <c r="D312" s="101">
        <f t="shared" si="6"/>
        <v>304.2867620634121</v>
      </c>
      <c r="E312" s="25" t="str">
        <f t="shared" si="2"/>
        <v> </v>
      </c>
      <c r="G312" s="60">
        <f t="shared" si="1"/>
        <v>374.72497512614973</v>
      </c>
      <c r="H312" s="58">
        <f t="shared" si="7"/>
        <v>22483.498507568984</v>
      </c>
      <c r="I312" s="59">
        <f t="shared" si="8"/>
        <v>113.78781465474823</v>
      </c>
      <c r="J312" s="101">
        <f t="shared" si="9"/>
        <v>3309.4189286719525</v>
      </c>
      <c r="K312" s="25" t="str">
        <f t="shared" si="3"/>
        <v>Failure of Beam</v>
      </c>
    </row>
    <row r="313" spans="1:11" ht="12.75" customHeight="1">
      <c r="A313" s="60">
        <f t="shared" si="0"/>
        <v>50.8101661188</v>
      </c>
      <c r="B313" s="58">
        <f t="shared" si="4"/>
        <v>3048.609967128</v>
      </c>
      <c r="C313" s="59">
        <f t="shared" si="5"/>
        <v>85.36616292192706</v>
      </c>
      <c r="D313" s="101">
        <f t="shared" si="6"/>
        <v>351.71240813114935</v>
      </c>
      <c r="E313" s="25" t="str">
        <f t="shared" si="2"/>
        <v> </v>
      </c>
      <c r="G313" s="60">
        <f t="shared" si="1"/>
        <v>381.0762458909997</v>
      </c>
      <c r="H313" s="58">
        <f t="shared" si="7"/>
        <v>22864.574753459983</v>
      </c>
      <c r="I313" s="59">
        <f t="shared" si="8"/>
        <v>114.02304540169413</v>
      </c>
      <c r="J313" s="101">
        <f t="shared" si="9"/>
        <v>3372.765065006227</v>
      </c>
      <c r="K313" s="25" t="str">
        <f t="shared" si="3"/>
        <v>Failure of Beam</v>
      </c>
    </row>
    <row r="314" spans="1:11" ht="12.75" customHeight="1">
      <c r="A314" s="60">
        <f t="shared" si="0"/>
        <v>57.16143688365</v>
      </c>
      <c r="B314" s="58">
        <f t="shared" si="4"/>
        <v>3429.6862130189998</v>
      </c>
      <c r="C314" s="59">
        <f t="shared" si="5"/>
        <v>87.08846715655743</v>
      </c>
      <c r="D314" s="101">
        <f t="shared" si="6"/>
        <v>400.09488988479234</v>
      </c>
      <c r="E314" s="25" t="str">
        <f t="shared" si="2"/>
        <v> </v>
      </c>
      <c r="G314" s="60">
        <f t="shared" si="1"/>
        <v>387.42751665584973</v>
      </c>
      <c r="H314" s="58">
        <f t="shared" si="7"/>
        <v>23245.650999350983</v>
      </c>
      <c r="I314" s="59">
        <f t="shared" si="8"/>
        <v>114.25436021903477</v>
      </c>
      <c r="J314" s="101">
        <f t="shared" si="9"/>
        <v>3436.2397095723572</v>
      </c>
      <c r="K314" s="25" t="str">
        <f t="shared" si="3"/>
        <v>Failure of Beam</v>
      </c>
    </row>
    <row r="315" spans="1:11" ht="12.75" customHeight="1">
      <c r="A315" s="60">
        <f t="shared" si="0"/>
        <v>63.51270764849999</v>
      </c>
      <c r="B315" s="58">
        <f t="shared" si="4"/>
        <v>3810.7624589099996</v>
      </c>
      <c r="C315" s="59">
        <f t="shared" si="5"/>
        <v>88.62078434714286</v>
      </c>
      <c r="D315" s="101">
        <f t="shared" si="6"/>
        <v>449.32865896653834</v>
      </c>
      <c r="E315" s="25" t="str">
        <f t="shared" si="2"/>
        <v> </v>
      </c>
      <c r="G315" s="60">
        <f t="shared" si="1"/>
        <v>393.7787874206997</v>
      </c>
      <c r="H315" s="58">
        <f t="shared" si="7"/>
        <v>23626.727245241982</v>
      </c>
      <c r="I315" s="59">
        <f t="shared" si="8"/>
        <v>114.48188735138548</v>
      </c>
      <c r="J315" s="101">
        <f t="shared" si="9"/>
        <v>3499.8407581009046</v>
      </c>
      <c r="K315" s="25" t="str">
        <f t="shared" si="3"/>
        <v>Failure of Beam</v>
      </c>
    </row>
    <row r="316" spans="1:11" ht="12.75" customHeight="1">
      <c r="A316" s="60">
        <f t="shared" si="0"/>
        <v>69.86397841335</v>
      </c>
      <c r="B316" s="58">
        <f t="shared" si="4"/>
        <v>4191.838704801</v>
      </c>
      <c r="C316" s="59">
        <f t="shared" si="5"/>
        <v>90.0008711967534</v>
      </c>
      <c r="D316" s="101">
        <f t="shared" si="6"/>
        <v>499.3291429647347</v>
      </c>
      <c r="E316" s="25" t="str">
        <f t="shared" si="2"/>
        <v> </v>
      </c>
      <c r="G316" s="60">
        <f t="shared" si="1"/>
        <v>400.1300581855497</v>
      </c>
      <c r="H316" s="58">
        <f t="shared" si="7"/>
        <v>24007.80349113298</v>
      </c>
      <c r="I316" s="59">
        <f t="shared" si="8"/>
        <v>114.70574884489398</v>
      </c>
      <c r="J316" s="101">
        <f t="shared" si="9"/>
        <v>3563.566174125846</v>
      </c>
      <c r="K316" s="25" t="str">
        <f t="shared" si="3"/>
        <v>Failure of Beam</v>
      </c>
    </row>
    <row r="317" spans="1:11" ht="12.75" customHeight="1">
      <c r="A317" s="60">
        <f t="shared" si="0"/>
        <v>76.21524917820001</v>
      </c>
      <c r="B317" s="58">
        <f t="shared" si="4"/>
        <v>4572.914950692</v>
      </c>
      <c r="C317" s="59">
        <f t="shared" si="5"/>
        <v>91.25624557326972</v>
      </c>
      <c r="D317" s="101">
        <f t="shared" si="6"/>
        <v>550.0270571721068</v>
      </c>
      <c r="E317" s="25" t="str">
        <f t="shared" si="2"/>
        <v>Failure of Beam</v>
      </c>
      <c r="G317" s="60">
        <f t="shared" si="1"/>
        <v>406.4813289503997</v>
      </c>
      <c r="H317" s="58">
        <f t="shared" si="7"/>
        <v>24388.87973702398</v>
      </c>
      <c r="I317" s="59">
        <f t="shared" si="8"/>
        <v>114.92606094036518</v>
      </c>
      <c r="J317" s="101">
        <f t="shared" si="9"/>
        <v>3627.4139857593823</v>
      </c>
      <c r="K317" s="25" t="str">
        <f t="shared" si="3"/>
        <v>Failure of Beam</v>
      </c>
    </row>
    <row r="318" spans="1:11" ht="12.75" customHeight="1">
      <c r="A318" s="60">
        <f t="shared" si="0"/>
        <v>82.56651994305001</v>
      </c>
      <c r="B318" s="58">
        <f t="shared" si="4"/>
        <v>4953.991196583001</v>
      </c>
      <c r="C318" s="59">
        <f t="shared" si="5"/>
        <v>92.40758180548717</v>
      </c>
      <c r="D318" s="101">
        <f t="shared" si="6"/>
        <v>601.3646026195996</v>
      </c>
      <c r="E318" s="25" t="str">
        <f t="shared" si="2"/>
        <v>Failure of Beam</v>
      </c>
      <c r="G318" s="60">
        <f t="shared" si="1"/>
        <v>412.83259971524967</v>
      </c>
      <c r="H318" s="58">
        <f t="shared" si="7"/>
        <v>24769.95598291498</v>
      </c>
      <c r="I318" s="59">
        <f t="shared" si="8"/>
        <v>115.1429344357057</v>
      </c>
      <c r="J318" s="101">
        <f t="shared" si="9"/>
        <v>3691.3822826681076</v>
      </c>
      <c r="K318" s="25" t="str">
        <f t="shared" si="3"/>
        <v>Failure of Beam</v>
      </c>
    </row>
    <row r="319" spans="1:11" ht="12.75" customHeight="1">
      <c r="A319" s="60">
        <f t="shared" si="0"/>
        <v>88.91779070790001</v>
      </c>
      <c r="B319" s="58">
        <f t="shared" si="4"/>
        <v>5335.067442474001</v>
      </c>
      <c r="C319" s="59">
        <f t="shared" si="5"/>
        <v>93.47080633539481</v>
      </c>
      <c r="D319" s="101">
        <f t="shared" si="6"/>
        <v>653.2928283614856</v>
      </c>
      <c r="E319" s="25" t="str">
        <f t="shared" si="2"/>
        <v>Failure of Beam</v>
      </c>
      <c r="G319" s="60">
        <f t="shared" si="1"/>
        <v>419.18387048009964</v>
      </c>
      <c r="H319" s="58">
        <f t="shared" si="7"/>
        <v>25151.03222880598</v>
      </c>
      <c r="I319" s="59">
        <f t="shared" si="8"/>
        <v>115.35647502051758</v>
      </c>
      <c r="J319" s="101">
        <f t="shared" si="9"/>
        <v>3755.469213235062</v>
      </c>
      <c r="K319" s="25" t="str">
        <f t="shared" si="3"/>
        <v>Failure of Beam</v>
      </c>
    </row>
    <row r="320" spans="1:11" ht="12.75" customHeight="1">
      <c r="A320" s="60">
        <f t="shared" si="0"/>
        <v>95.26906147275002</v>
      </c>
      <c r="B320" s="58">
        <f t="shared" si="4"/>
        <v>5716.143688365001</v>
      </c>
      <c r="C320" s="59">
        <f t="shared" si="5"/>
        <v>94.45844822876327</v>
      </c>
      <c r="D320" s="101">
        <f t="shared" si="6"/>
        <v>705.7697440441318</v>
      </c>
      <c r="E320" s="25" t="str">
        <f t="shared" si="2"/>
        <v>Failure of Beam</v>
      </c>
      <c r="G320" s="60">
        <f t="shared" si="1"/>
        <v>425.53514124494967</v>
      </c>
      <c r="H320" s="58">
        <f t="shared" si="7"/>
        <v>25532.10847469698</v>
      </c>
      <c r="I320" s="59">
        <f t="shared" si="8"/>
        <v>115.56678358536989</v>
      </c>
      <c r="J320" s="101">
        <f t="shared" si="9"/>
        <v>3819.672981893601</v>
      </c>
      <c r="K320" s="25" t="str">
        <f t="shared" si="3"/>
        <v>Failure of Beam</v>
      </c>
    </row>
    <row r="321" spans="1:11" ht="12.75" customHeight="1">
      <c r="A321" s="60">
        <f t="shared" si="0"/>
        <v>101.62033223760002</v>
      </c>
      <c r="B321" s="58">
        <f t="shared" si="4"/>
        <v>6097.219934256002</v>
      </c>
      <c r="C321" s="59">
        <f t="shared" si="5"/>
        <v>95.38054137011368</v>
      </c>
      <c r="D321" s="101">
        <f t="shared" si="6"/>
        <v>758.758933694195</v>
      </c>
      <c r="E321" s="25" t="str">
        <f t="shared" si="2"/>
        <v>Failure of Beam</v>
      </c>
      <c r="G321" s="60">
        <f t="shared" si="1"/>
        <v>431.88641200979964</v>
      </c>
      <c r="H321" s="58">
        <f t="shared" si="7"/>
        <v>25913.18472058798</v>
      </c>
      <c r="I321" s="59">
        <f t="shared" si="8"/>
        <v>115.77395650801418</v>
      </c>
      <c r="J321" s="101">
        <f t="shared" si="9"/>
        <v>3883.9918466202757</v>
      </c>
      <c r="K321" s="25" t="str">
        <f t="shared" si="3"/>
        <v>Failure of Beam</v>
      </c>
    </row>
    <row r="322" spans="1:11" ht="12.75" customHeight="1">
      <c r="A322" s="60">
        <f t="shared" si="0"/>
        <v>107.97160300245004</v>
      </c>
      <c r="B322" s="58">
        <f t="shared" si="4"/>
        <v>6478.296180147002</v>
      </c>
      <c r="C322" s="59">
        <f t="shared" si="5"/>
        <v>96.245245812463</v>
      </c>
      <c r="D322" s="101">
        <f t="shared" si="6"/>
        <v>812.2285147011189</v>
      </c>
      <c r="E322" s="25" t="str">
        <f t="shared" si="2"/>
        <v>Failure of Beam</v>
      </c>
      <c r="G322" s="60">
        <f t="shared" si="1"/>
        <v>438.2376827746496</v>
      </c>
      <c r="H322" s="58">
        <f t="shared" si="7"/>
        <v>26294.260966478978</v>
      </c>
      <c r="I322" s="59">
        <f t="shared" si="8"/>
        <v>115.97808591857552</v>
      </c>
      <c r="J322" s="101">
        <f t="shared" si="9"/>
        <v>3948.42411657504</v>
      </c>
      <c r="K322" s="25" t="str">
        <f t="shared" si="3"/>
        <v>Failure of Beam</v>
      </c>
    </row>
    <row r="323" spans="1:11" ht="12.75" customHeight="1">
      <c r="A323" s="60">
        <f t="shared" si="0"/>
        <v>114.32287376730004</v>
      </c>
      <c r="B323" s="58">
        <f t="shared" si="4"/>
        <v>6859.372426038002</v>
      </c>
      <c r="C323" s="59">
        <f t="shared" si="5"/>
        <v>97.05928704449187</v>
      </c>
      <c r="D323" s="101">
        <f t="shared" si="6"/>
        <v>866.1503408369477</v>
      </c>
      <c r="E323" s="25" t="str">
        <f t="shared" si="2"/>
        <v>Failure of Beam</v>
      </c>
      <c r="G323" s="60">
        <f t="shared" si="1"/>
        <v>444.58895353949964</v>
      </c>
      <c r="H323" s="58">
        <f t="shared" si="7"/>
        <v>26675.337212369977</v>
      </c>
      <c r="I323" s="59">
        <f t="shared" si="8"/>
        <v>116.17925994554606</v>
      </c>
      <c r="J323" s="101">
        <f t="shared" si="9"/>
        <v>4012.968149878121</v>
      </c>
      <c r="K323" s="25" t="str">
        <f t="shared" si="3"/>
        <v>Failure of Beam</v>
      </c>
    </row>
    <row r="324" spans="1:11" ht="12.75" customHeight="1">
      <c r="A324" s="60">
        <f t="shared" si="0"/>
        <v>120.67414453215004</v>
      </c>
      <c r="B324" s="58">
        <f t="shared" si="4"/>
        <v>7240.448671929003</v>
      </c>
      <c r="C324" s="59">
        <f t="shared" si="5"/>
        <v>97.82827366139765</v>
      </c>
      <c r="D324" s="101">
        <f t="shared" si="6"/>
        <v>920.4993817599465</v>
      </c>
      <c r="E324" s="25" t="str">
        <f t="shared" si="2"/>
        <v>Failure of Beam</v>
      </c>
      <c r="G324" s="60">
        <f t="shared" si="1"/>
        <v>450.9402243043496</v>
      </c>
      <c r="H324" s="58">
        <f t="shared" si="7"/>
        <v>27056.413458260977</v>
      </c>
      <c r="I324" s="59">
        <f t="shared" si="8"/>
        <v>116.37756294422476</v>
      </c>
      <c r="J324" s="101">
        <f t="shared" si="9"/>
        <v>4077.6223515138013</v>
      </c>
      <c r="K324" s="25" t="str">
        <f t="shared" si="3"/>
        <v>Failure of Beam</v>
      </c>
    </row>
    <row r="325" spans="1:11" ht="12.75" customHeight="1">
      <c r="A325" s="60">
        <f t="shared" si="0"/>
        <v>127.02541529700005</v>
      </c>
      <c r="B325" s="58">
        <f t="shared" si="4"/>
        <v>7621.524917820003</v>
      </c>
      <c r="C325" s="59">
        <f t="shared" si="5"/>
        <v>98.55693171336651</v>
      </c>
      <c r="D325" s="101">
        <f t="shared" si="6"/>
        <v>975.2532327118167</v>
      </c>
      <c r="E325" s="25" t="str">
        <f t="shared" si="2"/>
        <v>Failure of Beam</v>
      </c>
      <c r="G325" s="60">
        <f t="shared" si="1"/>
        <v>457.2914950691996</v>
      </c>
      <c r="H325" s="58">
        <f t="shared" si="7"/>
        <v>27437.489704151976</v>
      </c>
      <c r="I325" s="59">
        <f t="shared" si="8"/>
        <v>116.57307570908537</v>
      </c>
      <c r="J325" s="101">
        <f t="shared" si="9"/>
        <v>4142.385171352182</v>
      </c>
      <c r="K325" s="25" t="str">
        <f t="shared" si="3"/>
        <v>Failure of Beam</v>
      </c>
    </row>
    <row r="326" spans="1:11" ht="12.75" customHeight="1">
      <c r="A326" s="60">
        <f t="shared" si="0"/>
        <v>133.37668606185005</v>
      </c>
      <c r="B326" s="58">
        <f t="shared" si="4"/>
        <v>8002.601163711003</v>
      </c>
      <c r="C326" s="59">
        <f t="shared" si="5"/>
        <v>99.24928065090823</v>
      </c>
      <c r="D326" s="101">
        <f t="shared" si="6"/>
        <v>1030.3917219623213</v>
      </c>
      <c r="E326" s="25" t="str">
        <f t="shared" si="2"/>
        <v>Failure of Beam</v>
      </c>
      <c r="G326" s="60">
        <f t="shared" si="1"/>
        <v>463.6427658340496</v>
      </c>
      <c r="H326" s="58">
        <f t="shared" si="7"/>
        <v>27818.565950042976</v>
      </c>
      <c r="I326" s="59">
        <f t="shared" si="8"/>
        <v>116.76587567141044</v>
      </c>
      <c r="J326" s="101">
        <f t="shared" si="9"/>
        <v>4207.255102280743</v>
      </c>
      <c r="K326" s="25" t="str">
        <f t="shared" si="3"/>
        <v>Failure of Beam</v>
      </c>
    </row>
    <row r="327" spans="1:11" ht="12.75" customHeight="1">
      <c r="A327" s="60">
        <f t="shared" si="0"/>
        <v>139.72795682670005</v>
      </c>
      <c r="B327" s="58">
        <f t="shared" si="4"/>
        <v>8383.677409602004</v>
      </c>
      <c r="C327" s="59">
        <f t="shared" si="5"/>
        <v>99.90876750424466</v>
      </c>
      <c r="D327" s="101">
        <f t="shared" si="6"/>
        <v>1085.8965927980128</v>
      </c>
      <c r="E327" s="25" t="str">
        <f t="shared" si="2"/>
        <v>Failure of Beam</v>
      </c>
      <c r="G327" s="60">
        <f t="shared" si="1"/>
        <v>469.9940365988996</v>
      </c>
      <c r="H327" s="58">
        <f t="shared" si="7"/>
        <v>28199.642195933975</v>
      </c>
      <c r="I327" s="59">
        <f t="shared" si="8"/>
        <v>116.95603708340175</v>
      </c>
      <c r="J327" s="101">
        <f t="shared" si="9"/>
        <v>4272.230678438188</v>
      </c>
      <c r="K327" s="25" t="str">
        <f t="shared" si="3"/>
        <v>Failure of Beam</v>
      </c>
    </row>
    <row r="328" spans="1:11" ht="12.75" customHeight="1">
      <c r="A328" s="60">
        <f t="shared" si="0"/>
        <v>146.07922759155005</v>
      </c>
      <c r="B328" s="58">
        <f t="shared" si="4"/>
        <v>8764.753655493003</v>
      </c>
      <c r="C328" s="59">
        <f t="shared" si="5"/>
        <v>100.53837065514752</v>
      </c>
      <c r="D328" s="101">
        <f t="shared" si="6"/>
        <v>1141.7512431619837</v>
      </c>
      <c r="E328" s="25" t="str">
        <f t="shared" si="2"/>
        <v>Failure of Beam</v>
      </c>
      <c r="G328" s="60">
        <f t="shared" si="1"/>
        <v>476.34530736374955</v>
      </c>
      <c r="H328" s="58">
        <f t="shared" si="7"/>
        <v>28580.718441824974</v>
      </c>
      <c r="I328" s="59">
        <f t="shared" si="8"/>
        <v>117.14363118986219</v>
      </c>
      <c r="J328" s="101">
        <f t="shared" si="9"/>
        <v>4337.310473543667</v>
      </c>
      <c r="K328" s="25" t="str">
        <f t="shared" si="3"/>
        <v>Failure of Beam</v>
      </c>
    </row>
    <row r="329" spans="1:11" ht="12.75" customHeight="1">
      <c r="A329" s="60">
        <f t="shared" si="0"/>
        <v>152.43049835640005</v>
      </c>
      <c r="B329" s="58">
        <f t="shared" si="4"/>
        <v>9145.829901384002</v>
      </c>
      <c r="C329" s="59">
        <f t="shared" si="5"/>
        <v>101.14068111202445</v>
      </c>
      <c r="D329" s="101">
        <f t="shared" si="6"/>
        <v>1197.9405104464417</v>
      </c>
      <c r="E329" s="25" t="str">
        <f t="shared" si="2"/>
        <v>Failure of Beam</v>
      </c>
      <c r="G329" s="60">
        <f t="shared" si="1"/>
        <v>482.6965781285996</v>
      </c>
      <c r="H329" s="58">
        <f t="shared" si="7"/>
        <v>28961.794687715974</v>
      </c>
      <c r="I329" s="59">
        <f t="shared" si="8"/>
        <v>117.32872638844276</v>
      </c>
      <c r="J329" s="101">
        <f t="shared" si="9"/>
        <v>4402.493099315025</v>
      </c>
      <c r="K329" s="25" t="str">
        <f t="shared" si="3"/>
        <v>Failure of Beam</v>
      </c>
    </row>
    <row r="330" spans="1:11" ht="12.75" customHeight="1">
      <c r="A330" s="60">
        <f t="shared" si="0"/>
        <v>158.78176912125002</v>
      </c>
      <c r="B330" s="58">
        <f t="shared" si="4"/>
        <v>9526.906147275002</v>
      </c>
      <c r="C330" s="59">
        <f t="shared" si="5"/>
        <v>101.71796689770653</v>
      </c>
      <c r="D330" s="101">
        <f t="shared" si="6"/>
        <v>1254.4504920562788</v>
      </c>
      <c r="E330" s="25" t="str">
        <f t="shared" si="2"/>
        <v>Failure of Beam</v>
      </c>
      <c r="G330" s="60">
        <f t="shared" si="1"/>
        <v>489.04784889344955</v>
      </c>
      <c r="H330" s="58">
        <f t="shared" si="7"/>
        <v>29342.870933606973</v>
      </c>
      <c r="I330" s="59">
        <f t="shared" si="8"/>
        <v>117.51138837935646</v>
      </c>
      <c r="J330" s="101">
        <f t="shared" si="9"/>
        <v>4467.777203970223</v>
      </c>
      <c r="K330" s="25" t="str">
        <f t="shared" si="3"/>
        <v>Failure of Beam</v>
      </c>
    </row>
    <row r="331" spans="1:11" ht="12.75" customHeight="1">
      <c r="A331" s="60">
        <f t="shared" si="0"/>
        <v>165.13303988610002</v>
      </c>
      <c r="B331" s="58">
        <f t="shared" si="4"/>
        <v>9907.982393166001</v>
      </c>
      <c r="C331" s="59">
        <f t="shared" si="5"/>
        <v>102.27222459265899</v>
      </c>
      <c r="D331" s="101">
        <f t="shared" si="6"/>
        <v>1311.268394607756</v>
      </c>
      <c r="E331" s="25" t="str">
        <f t="shared" si="2"/>
        <v>Failure of Beam</v>
      </c>
      <c r="G331" s="60">
        <f t="shared" si="1"/>
        <v>495.3991196582995</v>
      </c>
      <c r="H331" s="58">
        <f t="shared" si="7"/>
        <v>29723.947179497973</v>
      </c>
      <c r="I331" s="59">
        <f t="shared" si="8"/>
        <v>117.69168030537904</v>
      </c>
      <c r="J331" s="101">
        <f t="shared" si="9"/>
        <v>4533.1614708065445</v>
      </c>
      <c r="K331" s="25" t="str">
        <f t="shared" si="3"/>
        <v>Failure of Beam</v>
      </c>
    </row>
    <row r="332" spans="1:11" ht="12.75" customHeight="1">
      <c r="A332" s="60">
        <f t="shared" si="0"/>
        <v>171.48431065095002</v>
      </c>
      <c r="B332" s="58">
        <f t="shared" si="4"/>
        <v>10289.058639057</v>
      </c>
      <c r="C332" s="59">
        <f t="shared" si="5"/>
        <v>102.80522099052854</v>
      </c>
      <c r="D332" s="101">
        <f t="shared" si="6"/>
        <v>1368.3824062691606</v>
      </c>
      <c r="E332" s="25" t="str">
        <f t="shared" si="2"/>
        <v>Failure of Beam</v>
      </c>
      <c r="G332" s="60">
        <f t="shared" si="1"/>
        <v>501.75039042314955</v>
      </c>
      <c r="H332" s="58">
        <f t="shared" si="7"/>
        <v>30105.023425388972</v>
      </c>
      <c r="I332" s="59">
        <f t="shared" si="8"/>
        <v>117.8696628828837</v>
      </c>
      <c r="J332" s="101">
        <f t="shared" si="9"/>
        <v>4598.644616852591</v>
      </c>
      <c r="K332" s="25" t="str">
        <f t="shared" si="3"/>
        <v>Failure of Beam</v>
      </c>
    </row>
    <row r="333" spans="1:11" ht="12.75" customHeight="1">
      <c r="A333" s="60">
        <f t="shared" si="0"/>
        <v>177.8355814158</v>
      </c>
      <c r="B333" s="58">
        <f t="shared" si="4"/>
        <v>10670.134884948</v>
      </c>
      <c r="C333" s="59">
        <f t="shared" si="5"/>
        <v>103.31852705811568</v>
      </c>
      <c r="D333" s="101">
        <f t="shared" si="6"/>
        <v>1425.7815879681139</v>
      </c>
      <c r="E333" s="25" t="str">
        <f t="shared" si="2"/>
        <v>Failure of Beam</v>
      </c>
      <c r="G333" s="60">
        <f t="shared" si="1"/>
        <v>508.1016611879995</v>
      </c>
      <c r="H333" s="58">
        <f t="shared" si="7"/>
        <v>30486.09967127997</v>
      </c>
      <c r="I333" s="59">
        <f t="shared" si="8"/>
        <v>118.04539452458906</v>
      </c>
      <c r="J333" s="101">
        <f t="shared" si="9"/>
        <v>4664.225391588474</v>
      </c>
      <c r="K333" s="25" t="str">
        <f t="shared" si="3"/>
        <v>Failure of Beam</v>
      </c>
    </row>
    <row r="334" spans="1:11" ht="12.75" customHeight="1">
      <c r="A334" s="60">
        <f t="shared" si="0"/>
        <v>184.18685218065</v>
      </c>
      <c r="B334" s="58">
        <f t="shared" si="4"/>
        <v>11051.211130839</v>
      </c>
      <c r="C334" s="59">
        <f t="shared" si="5"/>
        <v>103.81354584506816</v>
      </c>
      <c r="D334" s="101">
        <f t="shared" si="6"/>
        <v>1483.4557801042629</v>
      </c>
      <c r="E334" s="25" t="str">
        <f t="shared" si="2"/>
        <v>Failure of Beam</v>
      </c>
      <c r="G334" s="60">
        <f t="shared" si="1"/>
        <v>514.4529319528496</v>
      </c>
      <c r="H334" s="58">
        <f t="shared" si="7"/>
        <v>30867.17591717097</v>
      </c>
      <c r="I334" s="59">
        <f t="shared" si="8"/>
        <v>118.21893145464249</v>
      </c>
      <c r="J334" s="101">
        <f t="shared" si="9"/>
        <v>4729.902575729942</v>
      </c>
      <c r="K334" s="25" t="str">
        <f t="shared" si="3"/>
        <v>Failure of Beam</v>
      </c>
    </row>
    <row r="335" spans="1:11" ht="12.75" customHeight="1">
      <c r="A335" s="60">
        <f t="shared" si="0"/>
        <v>190.5381229455</v>
      </c>
      <c r="B335" s="58">
        <f t="shared" si="4"/>
        <v>11432.287376729999</v>
      </c>
      <c r="C335" s="59">
        <f t="shared" si="5"/>
        <v>104.2915355923183</v>
      </c>
      <c r="D335" s="101">
        <f t="shared" si="6"/>
        <v>1541.3955220999953</v>
      </c>
      <c r="E335" s="25" t="str">
        <f t="shared" si="2"/>
        <v>Failure of Beam</v>
      </c>
      <c r="G335" s="60">
        <f t="shared" si="1"/>
        <v>520.8042027176995</v>
      </c>
      <c r="H335" s="58">
        <f t="shared" si="7"/>
        <v>31248.25216306197</v>
      </c>
      <c r="I335" s="59">
        <f t="shared" si="8"/>
        <v>118.3903278166052</v>
      </c>
      <c r="J335" s="101">
        <f t="shared" si="9"/>
        <v>4795.674980072501</v>
      </c>
      <c r="K335" s="25" t="str">
        <f t="shared" si="3"/>
        <v>Failure of Beam</v>
      </c>
    </row>
    <row r="336" spans="1:11" ht="12.75" customHeight="1">
      <c r="A336" s="60">
        <f t="shared" si="0"/>
        <v>196.88939371034996</v>
      </c>
      <c r="B336" s="58">
        <f t="shared" si="4"/>
        <v>11813.363622620998</v>
      </c>
      <c r="C336" s="59">
        <f t="shared" si="5"/>
        <v>104.75362899746112</v>
      </c>
      <c r="D336" s="101">
        <f t="shared" si="6"/>
        <v>1599.5919826541403</v>
      </c>
      <c r="E336" s="25" t="str">
        <f t="shared" si="2"/>
        <v>Failure of Beam</v>
      </c>
      <c r="G336" s="60">
        <f t="shared" si="1"/>
        <v>527.1554734825495</v>
      </c>
      <c r="H336" s="58">
        <f t="shared" si="7"/>
        <v>31629.32840895297</v>
      </c>
      <c r="I336" s="59">
        <f t="shared" si="8"/>
        <v>118.55963577485872</v>
      </c>
      <c r="J336" s="101">
        <f t="shared" si="9"/>
        <v>4861.541444391867</v>
      </c>
      <c r="K336" s="25" t="str">
        <f t="shared" si="3"/>
        <v>Failure of Beam</v>
      </c>
    </row>
    <row r="337" spans="1:11" ht="12.75" customHeight="1">
      <c r="A337" s="60">
        <f t="shared" si="0"/>
        <v>203.24066447519996</v>
      </c>
      <c r="B337" s="58">
        <f t="shared" si="4"/>
        <v>12194.439868511998</v>
      </c>
      <c r="C337" s="59">
        <f t="shared" si="5"/>
        <v>105.20084937934847</v>
      </c>
      <c r="D337" s="101">
        <f t="shared" si="6"/>
        <v>1658.0368989760007</v>
      </c>
      <c r="E337" s="25" t="str">
        <f t="shared" si="2"/>
        <v>Failure of Beam</v>
      </c>
      <c r="G337" s="60">
        <f t="shared" si="1"/>
        <v>533.5067442473995</v>
      </c>
      <c r="H337" s="58">
        <f t="shared" si="7"/>
        <v>32010.40465484397</v>
      </c>
      <c r="I337" s="59">
        <f t="shared" si="8"/>
        <v>118.72690560990728</v>
      </c>
      <c r="J337" s="101">
        <f t="shared" si="9"/>
        <v>4927.500836397371</v>
      </c>
      <c r="K337" s="25" t="str">
        <f t="shared" si="3"/>
        <v>Failure of Beam</v>
      </c>
    </row>
    <row r="338" spans="1:11" ht="12.75" customHeight="1">
      <c r="A338" s="60">
        <f aca="true" t="shared" si="10" ref="A338:A357">B338/60</f>
        <v>209.59193524004996</v>
      </c>
      <c r="B338" s="58">
        <f t="shared" si="4"/>
        <v>12575.516114402997</v>
      </c>
      <c r="C338" s="59">
        <f t="shared" si="5"/>
        <v>105.63412432212412</v>
      </c>
      <c r="D338" s="101">
        <f t="shared" si="6"/>
        <v>1716.7225235994028</v>
      </c>
      <c r="E338" s="25" t="str">
        <f t="shared" si="2"/>
        <v>Failure of Beam</v>
      </c>
      <c r="G338" s="60">
        <f t="shared" si="1"/>
        <v>539.8580150122494</v>
      </c>
      <c r="H338" s="58">
        <f t="shared" si="7"/>
        <v>32391.48090073497</v>
      </c>
      <c r="I338" s="59">
        <f t="shared" si="8"/>
        <v>118.89218580801241</v>
      </c>
      <c r="J338" s="101">
        <f t="shared" si="9"/>
        <v>4993.552050735156</v>
      </c>
      <c r="K338" s="25" t="str">
        <f t="shared" si="3"/>
        <v>Failure of Beam</v>
      </c>
    </row>
    <row r="339" spans="1:11" ht="12.75" customHeight="1">
      <c r="A339" s="60">
        <f t="shared" si="10"/>
        <v>215.94320600489993</v>
      </c>
      <c r="B339" s="58">
        <f t="shared" si="4"/>
        <v>12956.592360293997</v>
      </c>
      <c r="C339" s="59">
        <f t="shared" si="5"/>
        <v>106.05429725608423</v>
      </c>
      <c r="D339" s="101">
        <f t="shared" si="6"/>
        <v>1775.6415776305607</v>
      </c>
      <c r="E339" s="25" t="str">
        <f t="shared" si="2"/>
        <v>Failure of Beam</v>
      </c>
      <c r="G339" s="60">
        <f t="shared" si="1"/>
        <v>546.2092857770996</v>
      </c>
      <c r="H339" s="58">
        <f t="shared" si="7"/>
        <v>32772.55714662597</v>
      </c>
      <c r="I339" s="59">
        <f t="shared" si="8"/>
        <v>119.05552314555895</v>
      </c>
      <c r="J339" s="101">
        <f t="shared" si="9"/>
        <v>5059.694008038244</v>
      </c>
      <c r="K339" s="25" t="str">
        <f t="shared" si="3"/>
        <v>Failure of Beam</v>
      </c>
    </row>
    <row r="340" spans="1:11" ht="12.75" customHeight="1">
      <c r="A340" s="60">
        <f t="shared" si="10"/>
        <v>222.29447676974993</v>
      </c>
      <c r="B340" s="58">
        <f aca="true" t="shared" si="11" ref="B340:B357">B339+$B$306</f>
        <v>13337.668606184996</v>
      </c>
      <c r="C340" s="59">
        <f t="shared" si="5"/>
        <v>106.4621373387599</v>
      </c>
      <c r="D340" s="101">
        <f t="shared" si="6"/>
        <v>1834.7872094854274</v>
      </c>
      <c r="E340" s="25" t="str">
        <f t="shared" si="2"/>
        <v>Failure of Beam</v>
      </c>
      <c r="G340" s="60">
        <f t="shared" si="1"/>
        <v>552.5605565419496</v>
      </c>
      <c r="H340" s="58">
        <f t="shared" si="7"/>
        <v>33153.633392516975</v>
      </c>
      <c r="I340" s="59">
        <f t="shared" si="8"/>
        <v>119.21696276852026</v>
      </c>
      <c r="J340" s="101">
        <f t="shared" si="9"/>
        <v>5125.925654020755</v>
      </c>
      <c r="K340" s="25" t="str">
        <f t="shared" si="3"/>
        <v>Failure of Beam</v>
      </c>
    </row>
    <row r="341" spans="1:11" ht="12.75" customHeight="1">
      <c r="A341" s="60">
        <f t="shared" si="10"/>
        <v>228.64574753459993</v>
      </c>
      <c r="B341" s="58">
        <f t="shared" si="11"/>
        <v>13718.744852075995</v>
      </c>
      <c r="C341" s="59">
        <f t="shared" si="5"/>
        <v>106.85834792706997</v>
      </c>
      <c r="D341" s="101">
        <f t="shared" si="6"/>
        <v>1894.1529583337997</v>
      </c>
      <c r="E341" s="25" t="str">
        <f t="shared" si="2"/>
        <v>Failure of Beam</v>
      </c>
      <c r="G341" s="60">
        <f t="shared" si="1"/>
        <v>558.9118273067996</v>
      </c>
      <c r="H341" s="58">
        <f t="shared" si="7"/>
        <v>33534.70963840798</v>
      </c>
      <c r="I341" s="59">
        <f t="shared" si="8"/>
        <v>119.37654826735957</v>
      </c>
      <c r="J341" s="101">
        <f t="shared" si="9"/>
        <v>5192.245958613733</v>
      </c>
      <c r="K341" s="25" t="str">
        <f t="shared" si="3"/>
        <v>Failure of Beam</v>
      </c>
    </row>
    <row r="342" spans="1:11" ht="12.75" customHeight="1">
      <c r="A342" s="60">
        <f t="shared" si="10"/>
        <v>234.9970182994499</v>
      </c>
      <c r="B342" s="58">
        <f t="shared" si="11"/>
        <v>14099.821097966995</v>
      </c>
      <c r="C342" s="59">
        <f t="shared" si="5"/>
        <v>107.24357387494118</v>
      </c>
      <c r="D342" s="101">
        <f t="shared" si="6"/>
        <v>1953.7327215976559</v>
      </c>
      <c r="E342" s="25" t="str">
        <f t="shared" si="2"/>
        <v>Failure of Beam</v>
      </c>
      <c r="G342" s="60">
        <f t="shared" si="1"/>
        <v>565.2630980716497</v>
      </c>
      <c r="H342" s="58">
        <f t="shared" si="7"/>
        <v>33915.78588429898</v>
      </c>
      <c r="I342" s="59">
        <f t="shared" si="8"/>
        <v>119.5343217476796</v>
      </c>
      <c r="J342" s="101">
        <f t="shared" si="9"/>
        <v>5258.653915140221</v>
      </c>
      <c r="K342" s="25" t="str">
        <f t="shared" si="3"/>
        <v>Failure of Beam</v>
      </c>
    </row>
    <row r="343" spans="1:11" ht="12.75" customHeight="1">
      <c r="A343" s="60">
        <f t="shared" si="10"/>
        <v>241.3482890642999</v>
      </c>
      <c r="B343" s="58">
        <f t="shared" si="11"/>
        <v>14480.897343857994</v>
      </c>
      <c r="C343" s="59">
        <f t="shared" si="5"/>
        <v>107.61840784652469</v>
      </c>
      <c r="D343" s="101">
        <f t="shared" si="6"/>
        <v>2013.5207259568363</v>
      </c>
      <c r="E343" s="25" t="str">
        <f t="shared" si="2"/>
        <v>Failure of Beam</v>
      </c>
      <c r="G343" s="60">
        <f t="shared" si="1"/>
        <v>571.6143688364997</v>
      </c>
      <c r="H343" s="58">
        <f t="shared" si="7"/>
        <v>34296.862130189984</v>
      </c>
      <c r="I343" s="59">
        <f t="shared" si="8"/>
        <v>119.69032389690562</v>
      </c>
      <c r="J343" s="101">
        <f t="shared" si="9"/>
        <v>5325.148539527391</v>
      </c>
      <c r="K343" s="25" t="str">
        <f t="shared" si="3"/>
        <v>Failure of Beam</v>
      </c>
    </row>
    <row r="344" spans="1:11" ht="12.75" customHeight="1">
      <c r="A344" s="60">
        <f t="shared" si="10"/>
        <v>247.6995598291499</v>
      </c>
      <c r="B344" s="58">
        <f t="shared" si="11"/>
        <v>14861.973589748994</v>
      </c>
      <c r="C344" s="59">
        <f t="shared" si="5"/>
        <v>107.98339580017283</v>
      </c>
      <c r="D344" s="101">
        <f t="shared" si="6"/>
        <v>2073.511501401377</v>
      </c>
      <c r="E344" s="25" t="str">
        <f t="shared" si="2"/>
        <v>Failure of Beam</v>
      </c>
      <c r="G344" s="60">
        <f t="shared" si="1"/>
        <v>577.9656396013498</v>
      </c>
      <c r="H344" s="58">
        <f t="shared" si="7"/>
        <v>34677.93837608099</v>
      </c>
      <c r="I344" s="59">
        <f t="shared" si="8"/>
        <v>119.84459404726711</v>
      </c>
      <c r="J344" s="101">
        <f t="shared" si="9"/>
        <v>5391.728869553651</v>
      </c>
      <c r="K344" s="25" t="str">
        <f t="shared" si="3"/>
        <v>Failure of Beam</v>
      </c>
    </row>
    <row r="345" spans="1:11" ht="12.75" customHeight="1">
      <c r="A345" s="60">
        <f t="shared" si="10"/>
        <v>254.05083059399988</v>
      </c>
      <c r="B345" s="58">
        <f t="shared" si="11"/>
        <v>15243.049835639993</v>
      </c>
      <c r="C345" s="59">
        <f t="shared" si="5"/>
        <v>108.33904177053758</v>
      </c>
      <c r="D345" s="101">
        <f t="shared" si="6"/>
        <v>2133.6998579405645</v>
      </c>
      <c r="E345" s="25" t="str">
        <f t="shared" si="2"/>
        <v>Failure of Beam</v>
      </c>
      <c r="G345" s="60">
        <f t="shared" si="1"/>
        <v>584.3169103661999</v>
      </c>
      <c r="H345" s="58">
        <f t="shared" si="7"/>
        <v>35059.01462197199</v>
      </c>
      <c r="I345" s="59">
        <f t="shared" si="8"/>
        <v>119.99717023532108</v>
      </c>
      <c r="J345" s="101">
        <f t="shared" si="9"/>
        <v>5458.393964128829</v>
      </c>
      <c r="K345" s="25" t="str">
        <f t="shared" si="3"/>
        <v>Failure of Beam</v>
      </c>
    </row>
    <row r="346" spans="1:11" ht="12.75" customHeight="1">
      <c r="A346" s="60">
        <f t="shared" si="10"/>
        <v>260.40210135884985</v>
      </c>
      <c r="B346" s="58">
        <f t="shared" si="11"/>
        <v>15624.126081530992</v>
      </c>
      <c r="C346" s="59">
        <f t="shared" si="5"/>
        <v>108.68581205389924</v>
      </c>
      <c r="D346" s="101">
        <f t="shared" si="6"/>
        <v>2194.080864637175</v>
      </c>
      <c r="E346" s="25" t="str">
        <f t="shared" si="2"/>
        <v>Failure of Beam</v>
      </c>
      <c r="G346" s="60">
        <f t="shared" si="1"/>
        <v>590.6681811310499</v>
      </c>
      <c r="H346" s="58">
        <f t="shared" si="7"/>
        <v>35440.09086786299</v>
      </c>
      <c r="I346" s="59">
        <f t="shared" si="8"/>
        <v>120.14808925824346</v>
      </c>
      <c r="J346" s="101">
        <f t="shared" si="9"/>
        <v>5525.142902605631</v>
      </c>
      <c r="K346" s="25" t="str">
        <f t="shared" si="3"/>
        <v>Failure of Beam</v>
      </c>
    </row>
    <row r="347" spans="1:11" ht="12.75" customHeight="1">
      <c r="A347" s="60">
        <f t="shared" si="10"/>
        <v>266.7533721236999</v>
      </c>
      <c r="B347" s="58">
        <f t="shared" si="11"/>
        <v>16005.202327421992</v>
      </c>
      <c r="C347" s="59">
        <f t="shared" si="5"/>
        <v>109.02413888391744</v>
      </c>
      <c r="D347" s="101">
        <f t="shared" si="6"/>
        <v>2254.649830683796</v>
      </c>
      <c r="E347" s="25" t="str">
        <f t="shared" si="2"/>
        <v>Failure of Beam</v>
      </c>
      <c r="G347" s="60">
        <f t="shared" si="1"/>
        <v>597.0194518958999</v>
      </c>
      <c r="H347" s="58">
        <f t="shared" si="7"/>
        <v>35821.167113753996</v>
      </c>
      <c r="I347" s="59">
        <f t="shared" si="8"/>
        <v>120.29738672709571</v>
      </c>
      <c r="J347" s="101">
        <f t="shared" si="9"/>
        <v>5591.9747841206845</v>
      </c>
      <c r="K347" s="25" t="str">
        <f t="shared" si="3"/>
        <v>Failure of Beam</v>
      </c>
    </row>
    <row r="348" spans="1:11" ht="12.75" customHeight="1">
      <c r="A348" s="60">
        <f t="shared" si="10"/>
        <v>273.1046428885499</v>
      </c>
      <c r="B348" s="58">
        <f t="shared" si="11"/>
        <v>16386.278573312993</v>
      </c>
      <c r="C348" s="59">
        <f t="shared" si="5"/>
        <v>109.354423670487</v>
      </c>
      <c r="D348" s="101">
        <f t="shared" si="6"/>
        <v>2315.402288278511</v>
      </c>
      <c r="E348" s="25" t="str">
        <f t="shared" si="2"/>
        <v>Failure of Beam</v>
      </c>
      <c r="G348" s="60">
        <f t="shared" si="1"/>
        <v>603.37072266075</v>
      </c>
      <c r="H348" s="58">
        <f t="shared" si="7"/>
        <v>36202.243359645</v>
      </c>
      <c r="I348" s="59">
        <f t="shared" si="8"/>
        <v>120.44509711726072</v>
      </c>
      <c r="J348" s="101">
        <f t="shared" si="9"/>
        <v>5658.888726963607</v>
      </c>
      <c r="K348" s="25" t="str">
        <f t="shared" si="3"/>
        <v>Failure of Beam</v>
      </c>
    </row>
    <row r="349" spans="1:11" ht="12.75" customHeight="1">
      <c r="A349" s="60">
        <f t="shared" si="10"/>
        <v>279.4559136533999</v>
      </c>
      <c r="B349" s="58">
        <f t="shared" si="11"/>
        <v>16767.354819203993</v>
      </c>
      <c r="C349" s="59">
        <f t="shared" si="5"/>
        <v>109.67703986256713</v>
      </c>
      <c r="D349" s="101">
        <f t="shared" si="6"/>
        <v>2376.3339770910484</v>
      </c>
      <c r="E349" s="25" t="str">
        <f t="shared" si="2"/>
        <v>Failure of Beam</v>
      </c>
      <c r="G349" s="60">
        <f t="shared" si="1"/>
        <v>609.7219934256001</v>
      </c>
      <c r="H349" s="58">
        <f t="shared" si="7"/>
        <v>36583.319605536</v>
      </c>
      <c r="I349" s="59">
        <f t="shared" si="8"/>
        <v>120.59125381622553</v>
      </c>
      <c r="J349" s="101">
        <f t="shared" si="9"/>
        <v>5725.883867972621</v>
      </c>
      <c r="K349" s="25" t="str">
        <f t="shared" si="3"/>
        <v>Failure of Beam</v>
      </c>
    </row>
    <row r="350" spans="1:11" ht="12.75" customHeight="1">
      <c r="A350" s="60">
        <f t="shared" si="10"/>
        <v>285.80718441824985</v>
      </c>
      <c r="B350" s="58">
        <f t="shared" si="11"/>
        <v>17148.431065094992</v>
      </c>
      <c r="C350" s="59">
        <f t="shared" si="5"/>
        <v>109.99233548618326</v>
      </c>
      <c r="D350" s="101">
        <f t="shared" si="6"/>
        <v>2437.440830138928</v>
      </c>
      <c r="E350" s="25" t="str">
        <f t="shared" si="2"/>
        <v>Failure of Beam</v>
      </c>
      <c r="G350" s="60">
        <f t="shared" si="1"/>
        <v>616.0732641904501</v>
      </c>
      <c r="H350" s="58">
        <f t="shared" si="7"/>
        <v>36964.395851427005</v>
      </c>
      <c r="I350" s="59">
        <f t="shared" si="8"/>
        <v>120.73588916887783</v>
      </c>
      <c r="J350" s="101">
        <f t="shared" si="9"/>
        <v>5792.959361955332</v>
      </c>
      <c r="K350" s="25" t="str">
        <f t="shared" si="3"/>
        <v>Failure of Beam</v>
      </c>
    </row>
    <row r="351" spans="1:11" ht="12.75" customHeight="1">
      <c r="A351" s="60">
        <f t="shared" si="10"/>
        <v>292.1584551830999</v>
      </c>
      <c r="B351" s="58">
        <f t="shared" si="11"/>
        <v>17529.50731098599</v>
      </c>
      <c r="C351" s="59">
        <f t="shared" si="5"/>
        <v>110.30063540084812</v>
      </c>
      <c r="D351" s="101">
        <f t="shared" si="6"/>
        <v>2498.718960917177</v>
      </c>
      <c r="E351" s="25" t="str">
        <f t="shared" si="2"/>
        <v>Failure of Beam</v>
      </c>
      <c r="G351" s="60">
        <f t="shared" si="1"/>
        <v>622.4245349553001</v>
      </c>
      <c r="H351" s="58">
        <f t="shared" si="7"/>
        <v>37345.47209731801</v>
      </c>
      <c r="I351" s="59">
        <f t="shared" si="8"/>
        <v>120.87903452046878</v>
      </c>
      <c r="J351" s="101">
        <f t="shared" si="9"/>
        <v>5860.1143811333695</v>
      </c>
      <c r="K351" s="25" t="str">
        <f t="shared" si="3"/>
        <v>Failure of Beam</v>
      </c>
    </row>
    <row r="352" spans="1:11" ht="12.75" customHeight="1">
      <c r="A352" s="60">
        <f t="shared" si="10"/>
        <v>298.50972594794985</v>
      </c>
      <c r="B352" s="58">
        <f t="shared" si="11"/>
        <v>17910.58355687699</v>
      </c>
      <c r="C352" s="59">
        <f t="shared" si="5"/>
        <v>110.60224331107688</v>
      </c>
      <c r="D352" s="101">
        <f t="shared" si="6"/>
        <v>2560.164651645553</v>
      </c>
      <c r="E352" s="25" t="str">
        <f t="shared" si="2"/>
        <v>Failure of Beam</v>
      </c>
      <c r="G352" s="60">
        <f t="shared" si="1"/>
        <v>628.7758057201502</v>
      </c>
      <c r="H352" s="58">
        <f t="shared" si="7"/>
        <v>37726.54834320901</v>
      </c>
      <c r="I352" s="59">
        <f t="shared" si="8"/>
        <v>121.02072025738542</v>
      </c>
      <c r="J352" s="101">
        <f t="shared" si="9"/>
        <v>5927.348114609695</v>
      </c>
      <c r="K352" s="25" t="str">
        <f t="shared" si="3"/>
        <v>Failure of Beam</v>
      </c>
    </row>
    <row r="353" spans="1:11" ht="12.75" customHeight="1">
      <c r="A353" s="60">
        <f t="shared" si="10"/>
        <v>304.8609967127998</v>
      </c>
      <c r="B353" s="58">
        <f t="shared" si="11"/>
        <v>18291.65980276799</v>
      </c>
      <c r="C353" s="59">
        <f t="shared" si="5"/>
        <v>110.89744356421654</v>
      </c>
      <c r="D353" s="101">
        <f t="shared" si="6"/>
        <v>2621.7743425145622</v>
      </c>
      <c r="E353" s="25" t="str">
        <f t="shared" si="2"/>
        <v>Failure of Beam</v>
      </c>
      <c r="G353" s="60">
        <f t="shared" si="1"/>
        <v>635.1270764850002</v>
      </c>
      <c r="H353" s="58">
        <f t="shared" si="7"/>
        <v>38107.624589100014</v>
      </c>
      <c r="I353" s="59">
        <f t="shared" si="8"/>
        <v>121.16097584586564</v>
      </c>
      <c r="J353" s="101">
        <f t="shared" si="9"/>
        <v>5994.659767857398</v>
      </c>
      <c r="K353" s="25" t="str">
        <f t="shared" si="3"/>
        <v>Failure of Beam</v>
      </c>
    </row>
    <row r="354" spans="1:11" ht="12.75" customHeight="1">
      <c r="A354" s="60">
        <f t="shared" si="10"/>
        <v>311.21226747764985</v>
      </c>
      <c r="B354" s="58">
        <f t="shared" si="11"/>
        <v>18672.73604865899</v>
      </c>
      <c r="C354" s="59">
        <f t="shared" si="5"/>
        <v>111.18650276126432</v>
      </c>
      <c r="D354" s="101">
        <f t="shared" si="6"/>
        <v>2683.544621826376</v>
      </c>
      <c r="E354" s="25" t="str">
        <f t="shared" si="2"/>
        <v>Failure of Beam</v>
      </c>
      <c r="G354" s="60">
        <f t="shared" si="1"/>
        <v>641.4783472498503</v>
      </c>
      <c r="H354" s="58">
        <f t="shared" si="7"/>
        <v>38488.70083499102</v>
      </c>
      <c r="I354" s="59">
        <f t="shared" si="8"/>
        <v>121.29982986877836</v>
      </c>
      <c r="J354" s="101">
        <f t="shared" si="9"/>
        <v>6062.048562228942</v>
      </c>
      <c r="K354" s="25" t="str">
        <f t="shared" si="3"/>
        <v>Failure of Beam</v>
      </c>
    </row>
    <row r="355" spans="1:11" ht="12.75" customHeight="1">
      <c r="A355" s="60">
        <f t="shared" si="10"/>
        <v>317.5635382424998</v>
      </c>
      <c r="B355" s="58">
        <f t="shared" si="11"/>
        <v>19053.81229454999</v>
      </c>
      <c r="C355" s="59">
        <f t="shared" si="5"/>
        <v>111.46967120354132</v>
      </c>
      <c r="D355" s="101">
        <f t="shared" si="6"/>
        <v>2745.4722169394545</v>
      </c>
      <c r="E355" s="25" t="str">
        <f t="shared" si="2"/>
        <v>Failure of Beam</v>
      </c>
      <c r="G355" s="60">
        <f t="shared" si="1"/>
        <v>647.8296180147004</v>
      </c>
      <c r="H355" s="58">
        <f t="shared" si="7"/>
        <v>38869.77708088202</v>
      </c>
      <c r="I355" s="59">
        <f t="shared" si="8"/>
        <v>121.43731006058445</v>
      </c>
      <c r="J355" s="101">
        <f t="shared" si="9"/>
        <v>6129.513734484822</v>
      </c>
      <c r="K355" s="25" t="str">
        <f t="shared" si="3"/>
        <v>Failure of Beam</v>
      </c>
    </row>
    <row r="356" spans="1:11" ht="12.75" customHeight="1">
      <c r="A356" s="60">
        <f t="shared" si="10"/>
        <v>323.9148090073498</v>
      </c>
      <c r="B356" s="58">
        <f t="shared" si="11"/>
        <v>19434.88854044099</v>
      </c>
      <c r="C356" s="59">
        <f t="shared" si="5"/>
        <v>111.7471841948947</v>
      </c>
      <c r="D356" s="101">
        <f t="shared" si="6"/>
        <v>2807.553985936618</v>
      </c>
      <c r="E356" s="25" t="str">
        <f t="shared" si="2"/>
        <v>Failure of Beam</v>
      </c>
      <c r="G356" s="60">
        <f t="shared" si="1"/>
        <v>654.1808887795504</v>
      </c>
      <c r="H356" s="58">
        <f t="shared" si="7"/>
        <v>39250.85332677302</v>
      </c>
      <c r="I356" s="59">
        <f t="shared" si="8"/>
        <v>121.57344334058482</v>
      </c>
      <c r="J356" s="101">
        <f t="shared" si="9"/>
        <v>6197.054536340702</v>
      </c>
      <c r="K356" s="25" t="str">
        <f t="shared" si="3"/>
        <v>Failure of Beam</v>
      </c>
    </row>
    <row r="357" spans="1:11" ht="12.75" customHeight="1" thickBot="1">
      <c r="A357" s="61">
        <f t="shared" si="10"/>
        <v>330.2660797721998</v>
      </c>
      <c r="B357" s="62">
        <f t="shared" si="11"/>
        <v>19815.964786331988</v>
      </c>
      <c r="C357" s="59">
        <f t="shared" si="5"/>
        <v>112.01926321640087</v>
      </c>
      <c r="D357" s="101">
        <f t="shared" si="6"/>
        <v>2869.78690994573</v>
      </c>
      <c r="E357" s="25" t="str">
        <f t="shared" si="2"/>
        <v>Failure of Beam</v>
      </c>
      <c r="G357" s="61">
        <f t="shared" si="1"/>
        <v>660.5321595444004</v>
      </c>
      <c r="H357" s="62">
        <f t="shared" si="7"/>
        <v>39631.92957266403</v>
      </c>
      <c r="I357" s="59">
        <f t="shared" si="8"/>
        <v>121.70825584455572</v>
      </c>
      <c r="J357" s="101">
        <f t="shared" si="9"/>
        <v>6264.670234032122</v>
      </c>
      <c r="K357" s="25" t="str">
        <f t="shared" si="3"/>
        <v>Failure of Beam</v>
      </c>
    </row>
    <row r="358" spans="3:12" ht="15" customHeight="1">
      <c r="C358" s="35"/>
      <c r="D358" s="36"/>
      <c r="E358" s="37"/>
      <c r="F358" s="38"/>
      <c r="I358" s="9"/>
      <c r="J358" s="9"/>
      <c r="K358" s="9"/>
      <c r="L358" s="9"/>
    </row>
    <row r="359" spans="9:12" ht="15" customHeight="1">
      <c r="I359" s="9"/>
      <c r="J359" s="9"/>
      <c r="K359" s="9"/>
      <c r="L359" s="9"/>
    </row>
    <row r="360" spans="9:12" ht="15" customHeight="1">
      <c r="I360" s="9"/>
      <c r="J360" s="9"/>
      <c r="K360" s="9"/>
      <c r="L360" s="9"/>
    </row>
    <row r="361" spans="9:12" ht="15" customHeight="1">
      <c r="I361" s="9"/>
      <c r="J361" s="9"/>
      <c r="K361" s="9"/>
      <c r="L361" s="9"/>
    </row>
    <row r="362" spans="9:12" ht="15" customHeight="1">
      <c r="I362" s="9"/>
      <c r="J362" s="9"/>
      <c r="K362" s="9"/>
      <c r="L362" s="9"/>
    </row>
    <row r="363" spans="9:12" ht="15" customHeight="1">
      <c r="I363" s="9"/>
      <c r="J363" s="9"/>
      <c r="K363" s="9"/>
      <c r="L363" s="9"/>
    </row>
    <row r="364" spans="9:12" ht="15" customHeight="1">
      <c r="I364" s="9"/>
      <c r="J364" s="9"/>
      <c r="K364" s="9"/>
      <c r="L364" s="9"/>
    </row>
    <row r="365" spans="9:12" ht="15" customHeight="1">
      <c r="I365" s="9"/>
      <c r="J365" s="9"/>
      <c r="K365" s="9"/>
      <c r="L365" s="9"/>
    </row>
    <row r="366" spans="9:12" ht="15" customHeight="1">
      <c r="I366" s="9"/>
      <c r="J366" s="9"/>
      <c r="K366" s="9"/>
      <c r="L366" s="9"/>
    </row>
    <row r="367" spans="9:12" ht="15" customHeight="1">
      <c r="I367" s="9"/>
      <c r="J367" s="9"/>
      <c r="K367" s="9"/>
      <c r="L367" s="9"/>
    </row>
    <row r="368" spans="9:12" ht="15" customHeight="1">
      <c r="I368" s="9"/>
      <c r="J368" s="9"/>
      <c r="K368" s="9"/>
      <c r="L368" s="9"/>
    </row>
    <row r="369" spans="9:12" ht="15" customHeight="1">
      <c r="I369" s="9"/>
      <c r="J369" s="9"/>
      <c r="K369" s="9"/>
      <c r="L369" s="9"/>
    </row>
    <row r="370" spans="9:12" ht="15" customHeight="1">
      <c r="I370" s="9"/>
      <c r="J370" s="9"/>
      <c r="K370" s="9"/>
      <c r="L370" s="9"/>
    </row>
    <row r="371" spans="9:12" ht="15" customHeight="1">
      <c r="I371" s="9"/>
      <c r="J371" s="9"/>
      <c r="K371" s="9"/>
      <c r="L371" s="9"/>
    </row>
    <row r="372" spans="9:12" ht="15" customHeight="1">
      <c r="I372" s="9"/>
      <c r="J372" s="9"/>
      <c r="K372" s="9"/>
      <c r="L372" s="9"/>
    </row>
    <row r="373" spans="9:12" ht="15" customHeight="1">
      <c r="I373" s="9"/>
      <c r="J373" s="9"/>
      <c r="K373" s="9"/>
      <c r="L373" s="9"/>
    </row>
    <row r="374" spans="9:12" ht="15" customHeight="1">
      <c r="I374" s="9"/>
      <c r="J374" s="9"/>
      <c r="K374" s="9"/>
      <c r="L374" s="9"/>
    </row>
    <row r="375" spans="9:12" ht="15" customHeight="1">
      <c r="I375" s="9"/>
      <c r="J375" s="9"/>
      <c r="K375" s="9"/>
      <c r="L375" s="9"/>
    </row>
    <row r="376" spans="9:12" ht="15" customHeight="1">
      <c r="I376" s="9"/>
      <c r="J376" s="9"/>
      <c r="K376" s="9"/>
      <c r="L376" s="9"/>
    </row>
    <row r="377" spans="9:12" ht="15" customHeight="1">
      <c r="I377" s="9"/>
      <c r="J377" s="9"/>
      <c r="K377" s="9"/>
      <c r="L377" s="9"/>
    </row>
    <row r="378" spans="9:12" ht="15" customHeight="1">
      <c r="I378" s="9"/>
      <c r="J378" s="9"/>
      <c r="K378" s="9"/>
      <c r="L378" s="9"/>
    </row>
    <row r="379" spans="9:12" ht="15" customHeight="1">
      <c r="I379" s="9"/>
      <c r="J379" s="9"/>
      <c r="K379" s="9"/>
      <c r="L379" s="9"/>
    </row>
    <row r="380" spans="1:12" ht="12.75" customHeight="1">
      <c r="A380" s="262" t="s">
        <v>302</v>
      </c>
      <c r="B380" s="263"/>
      <c r="C380" s="263"/>
      <c r="D380" s="263"/>
      <c r="E380" s="263"/>
      <c r="F380" s="263"/>
      <c r="G380" s="263"/>
      <c r="H380" s="263"/>
      <c r="I380" s="263"/>
      <c r="J380" s="263"/>
      <c r="K380" s="264"/>
      <c r="L380" s="9"/>
    </row>
    <row r="381" spans="1:12" s="119" customFormat="1" ht="12.75" customHeight="1">
      <c r="A381" s="265" t="s">
        <v>303</v>
      </c>
      <c r="B381" s="266"/>
      <c r="C381" s="266"/>
      <c r="D381" s="266"/>
      <c r="E381" s="266"/>
      <c r="F381" s="266"/>
      <c r="G381" s="266"/>
      <c r="H381" s="266"/>
      <c r="I381" s="266"/>
      <c r="J381" s="266"/>
      <c r="K381" s="267"/>
      <c r="L381" s="120"/>
    </row>
    <row r="382" spans="1:12" s="119" customFormat="1" ht="12.75" customHeight="1">
      <c r="A382" s="268"/>
      <c r="B382" s="269"/>
      <c r="C382" s="269"/>
      <c r="D382" s="269"/>
      <c r="E382" s="269"/>
      <c r="F382" s="269"/>
      <c r="G382" s="269"/>
      <c r="H382" s="269"/>
      <c r="I382" s="269"/>
      <c r="J382" s="269"/>
      <c r="K382" s="270"/>
      <c r="L382" s="120"/>
    </row>
    <row r="383" spans="1:12" s="119" customFormat="1" ht="12.75" customHeight="1">
      <c r="A383" s="268"/>
      <c r="B383" s="269"/>
      <c r="C383" s="269"/>
      <c r="D383" s="269"/>
      <c r="E383" s="269"/>
      <c r="F383" s="269"/>
      <c r="G383" s="269"/>
      <c r="H383" s="269"/>
      <c r="I383" s="269"/>
      <c r="J383" s="269"/>
      <c r="K383" s="270"/>
      <c r="L383" s="120"/>
    </row>
    <row r="384" spans="1:12" s="119" customFormat="1" ht="12.75" customHeight="1">
      <c r="A384" s="268"/>
      <c r="B384" s="269"/>
      <c r="C384" s="269"/>
      <c r="D384" s="269"/>
      <c r="E384" s="269"/>
      <c r="F384" s="269"/>
      <c r="G384" s="269"/>
      <c r="H384" s="269"/>
      <c r="I384" s="269"/>
      <c r="J384" s="269"/>
      <c r="K384" s="270"/>
      <c r="L384" s="120"/>
    </row>
    <row r="385" spans="1:12" s="119" customFormat="1" ht="12.75" customHeight="1">
      <c r="A385" s="268"/>
      <c r="B385" s="269"/>
      <c r="C385" s="269"/>
      <c r="D385" s="269"/>
      <c r="E385" s="269"/>
      <c r="F385" s="269"/>
      <c r="G385" s="269"/>
      <c r="H385" s="269"/>
      <c r="I385" s="269"/>
      <c r="J385" s="269"/>
      <c r="K385" s="270"/>
      <c r="L385" s="120"/>
    </row>
    <row r="386" spans="1:12" s="119" customFormat="1" ht="12.75" customHeight="1">
      <c r="A386" s="268"/>
      <c r="B386" s="269"/>
      <c r="C386" s="269"/>
      <c r="D386" s="269"/>
      <c r="E386" s="269"/>
      <c r="F386" s="269"/>
      <c r="G386" s="269"/>
      <c r="H386" s="269"/>
      <c r="I386" s="269"/>
      <c r="J386" s="269"/>
      <c r="K386" s="270"/>
      <c r="L386" s="120"/>
    </row>
    <row r="387" spans="1:12" s="119" customFormat="1" ht="12.75" customHeight="1">
      <c r="A387" s="271"/>
      <c r="B387" s="272"/>
      <c r="C387" s="272"/>
      <c r="D387" s="272"/>
      <c r="E387" s="272"/>
      <c r="F387" s="272"/>
      <c r="G387" s="272"/>
      <c r="H387" s="272"/>
      <c r="I387" s="272"/>
      <c r="J387" s="272"/>
      <c r="K387" s="273"/>
      <c r="L387" s="120"/>
    </row>
    <row r="388" spans="1:12" s="119" customFormat="1" ht="12.75" customHeight="1">
      <c r="A388" s="274"/>
      <c r="B388" s="274"/>
      <c r="C388" s="274"/>
      <c r="D388" s="274"/>
      <c r="E388" s="274"/>
      <c r="F388" s="274"/>
      <c r="G388" s="274"/>
      <c r="H388" s="274"/>
      <c r="I388" s="274"/>
      <c r="J388" s="274"/>
      <c r="K388" s="274"/>
      <c r="L388" s="120"/>
    </row>
    <row r="389" spans="1:12" s="119" customFormat="1" ht="12.75" customHeight="1">
      <c r="A389" s="275"/>
      <c r="B389" s="276"/>
      <c r="C389" s="276"/>
      <c r="D389" s="276"/>
      <c r="E389" s="276"/>
      <c r="F389" s="276"/>
      <c r="G389" s="276"/>
      <c r="H389" s="276"/>
      <c r="I389" s="276"/>
      <c r="J389" s="276"/>
      <c r="K389" s="276"/>
      <c r="L389" s="120"/>
    </row>
    <row r="390" spans="1:12" s="119" customFormat="1" ht="12.75" customHeight="1">
      <c r="A390" s="276"/>
      <c r="B390" s="276"/>
      <c r="C390" s="276"/>
      <c r="D390" s="276"/>
      <c r="E390" s="276"/>
      <c r="F390" s="276"/>
      <c r="G390" s="276"/>
      <c r="H390" s="276"/>
      <c r="I390" s="276"/>
      <c r="J390" s="276"/>
      <c r="K390" s="276"/>
      <c r="L390" s="120"/>
    </row>
    <row r="391" spans="1:12" s="119" customFormat="1" ht="12.75" customHeight="1">
      <c r="A391" s="176" t="s">
        <v>263</v>
      </c>
      <c r="B391" s="277"/>
      <c r="C391" s="278"/>
      <c r="D391" s="279"/>
      <c r="E391" s="176" t="s">
        <v>304</v>
      </c>
      <c r="F391" s="177"/>
      <c r="G391" s="280" t="s">
        <v>305</v>
      </c>
      <c r="H391" s="281"/>
      <c r="I391" s="282"/>
      <c r="J391" s="283"/>
      <c r="K391" s="284"/>
      <c r="L391" s="120"/>
    </row>
    <row r="392" spans="1:12" s="119" customFormat="1" ht="12.75" customHeight="1">
      <c r="A392" s="296"/>
      <c r="B392" s="276"/>
      <c r="C392" s="276"/>
      <c r="D392" s="276"/>
      <c r="E392" s="276"/>
      <c r="F392" s="276"/>
      <c r="G392" s="276"/>
      <c r="H392" s="276"/>
      <c r="I392" s="276"/>
      <c r="J392" s="276"/>
      <c r="K392" s="276"/>
      <c r="L392" s="120"/>
    </row>
    <row r="393" spans="1:11" s="119" customFormat="1" ht="12.75" customHeight="1">
      <c r="A393" s="296"/>
      <c r="B393" s="276"/>
      <c r="C393" s="276"/>
      <c r="D393" s="276"/>
      <c r="E393" s="276"/>
      <c r="F393" s="276"/>
      <c r="G393" s="276"/>
      <c r="H393" s="276"/>
      <c r="I393" s="276"/>
      <c r="J393" s="276"/>
      <c r="K393" s="276"/>
    </row>
    <row r="394" spans="1:11" s="119" customFormat="1" ht="12.75" customHeight="1">
      <c r="A394" s="176" t="s">
        <v>265</v>
      </c>
      <c r="B394" s="297"/>
      <c r="C394" s="298"/>
      <c r="D394" s="279"/>
      <c r="E394" s="176" t="s">
        <v>304</v>
      </c>
      <c r="F394" s="178"/>
      <c r="G394" s="280" t="s">
        <v>305</v>
      </c>
      <c r="H394" s="281"/>
      <c r="I394" s="282"/>
      <c r="J394" s="283"/>
      <c r="K394" s="284"/>
    </row>
    <row r="395" spans="1:11" s="119" customFormat="1" ht="12.75" customHeight="1">
      <c r="A395" s="276"/>
      <c r="B395" s="276"/>
      <c r="C395" s="276"/>
      <c r="D395" s="276"/>
      <c r="E395" s="276"/>
      <c r="F395" s="276"/>
      <c r="G395" s="276"/>
      <c r="H395" s="276"/>
      <c r="I395" s="276"/>
      <c r="J395" s="276"/>
      <c r="K395" s="276"/>
    </row>
    <row r="396" spans="1:11" s="119" customFormat="1" ht="12.75" customHeight="1">
      <c r="A396" s="276"/>
      <c r="B396" s="276"/>
      <c r="C396" s="276"/>
      <c r="D396" s="276"/>
      <c r="E396" s="276"/>
      <c r="F396" s="276"/>
      <c r="G396" s="276"/>
      <c r="H396" s="276"/>
      <c r="I396" s="276"/>
      <c r="J396" s="276"/>
      <c r="K396" s="276"/>
    </row>
    <row r="397" spans="1:11" s="119" customFormat="1" ht="12.75" customHeight="1">
      <c r="A397" s="285" t="s">
        <v>306</v>
      </c>
      <c r="B397" s="286"/>
      <c r="C397" s="286"/>
      <c r="D397" s="286"/>
      <c r="E397" s="286"/>
      <c r="F397" s="286"/>
      <c r="G397" s="286"/>
      <c r="H397" s="286"/>
      <c r="I397" s="286"/>
      <c r="J397" s="286"/>
      <c r="K397" s="286"/>
    </row>
    <row r="398" spans="1:11" s="119" customFormat="1" ht="12.75" customHeight="1">
      <c r="A398" s="287"/>
      <c r="B398" s="288"/>
      <c r="C398" s="288"/>
      <c r="D398" s="288"/>
      <c r="E398" s="288"/>
      <c r="F398" s="288"/>
      <c r="G398" s="288"/>
      <c r="H398" s="288"/>
      <c r="I398" s="288"/>
      <c r="J398" s="288"/>
      <c r="K398" s="289"/>
    </row>
    <row r="399" spans="1:11" s="119" customFormat="1" ht="12.75" customHeight="1">
      <c r="A399" s="290"/>
      <c r="B399" s="291"/>
      <c r="C399" s="291"/>
      <c r="D399" s="291"/>
      <c r="E399" s="291"/>
      <c r="F399" s="291"/>
      <c r="G399" s="291"/>
      <c r="H399" s="291"/>
      <c r="I399" s="291"/>
      <c r="J399" s="291"/>
      <c r="K399" s="292"/>
    </row>
    <row r="400" spans="1:11" s="85" customFormat="1" ht="12.75" customHeight="1">
      <c r="A400" s="290"/>
      <c r="B400" s="291"/>
      <c r="C400" s="291"/>
      <c r="D400" s="291"/>
      <c r="E400" s="291"/>
      <c r="F400" s="291"/>
      <c r="G400" s="291"/>
      <c r="H400" s="291"/>
      <c r="I400" s="291"/>
      <c r="J400" s="291"/>
      <c r="K400" s="292"/>
    </row>
    <row r="401" spans="1:11" s="85" customFormat="1" ht="12.75" customHeight="1">
      <c r="A401" s="290"/>
      <c r="B401" s="291"/>
      <c r="C401" s="291"/>
      <c r="D401" s="291"/>
      <c r="E401" s="291"/>
      <c r="F401" s="291"/>
      <c r="G401" s="291"/>
      <c r="H401" s="291"/>
      <c r="I401" s="291"/>
      <c r="J401" s="291"/>
      <c r="K401" s="292"/>
    </row>
    <row r="402" spans="1:11" s="85" customFormat="1" ht="12.75" customHeight="1">
      <c r="A402" s="290"/>
      <c r="B402" s="291"/>
      <c r="C402" s="291"/>
      <c r="D402" s="291"/>
      <c r="E402" s="291"/>
      <c r="F402" s="291"/>
      <c r="G402" s="291"/>
      <c r="H402" s="291"/>
      <c r="I402" s="291"/>
      <c r="J402" s="291"/>
      <c r="K402" s="292"/>
    </row>
    <row r="403" spans="1:11" s="85" customFormat="1" ht="12.75" customHeight="1">
      <c r="A403" s="290"/>
      <c r="B403" s="291"/>
      <c r="C403" s="291"/>
      <c r="D403" s="291"/>
      <c r="E403" s="291"/>
      <c r="F403" s="291"/>
      <c r="G403" s="291"/>
      <c r="H403" s="291"/>
      <c r="I403" s="291"/>
      <c r="J403" s="291"/>
      <c r="K403" s="292"/>
    </row>
    <row r="404" spans="1:11" s="85" customFormat="1" ht="12.75" customHeight="1">
      <c r="A404" s="290"/>
      <c r="B404" s="291"/>
      <c r="C404" s="291"/>
      <c r="D404" s="291"/>
      <c r="E404" s="291"/>
      <c r="F404" s="291"/>
      <c r="G404" s="291"/>
      <c r="H404" s="291"/>
      <c r="I404" s="291"/>
      <c r="J404" s="291"/>
      <c r="K404" s="292"/>
    </row>
    <row r="405" spans="1:11" s="85" customFormat="1" ht="12.75" customHeight="1">
      <c r="A405" s="290"/>
      <c r="B405" s="291"/>
      <c r="C405" s="291"/>
      <c r="D405" s="291"/>
      <c r="E405" s="291"/>
      <c r="F405" s="291"/>
      <c r="G405" s="291"/>
      <c r="H405" s="291"/>
      <c r="I405" s="291"/>
      <c r="J405" s="291"/>
      <c r="K405" s="292"/>
    </row>
    <row r="406" spans="1:11" s="85" customFormat="1" ht="12.75" customHeight="1">
      <c r="A406" s="293"/>
      <c r="B406" s="294"/>
      <c r="C406" s="294"/>
      <c r="D406" s="294"/>
      <c r="E406" s="294"/>
      <c r="F406" s="294"/>
      <c r="G406" s="294"/>
      <c r="H406" s="294"/>
      <c r="I406" s="294"/>
      <c r="J406" s="294"/>
      <c r="K406" s="295"/>
    </row>
    <row r="407" spans="1:11" s="85" customFormat="1" ht="13.5" thickBot="1">
      <c r="A407"/>
      <c r="B407"/>
      <c r="C407" s="17"/>
      <c r="D407"/>
      <c r="E407"/>
      <c r="F407"/>
      <c r="G407"/>
      <c r="H407"/>
      <c r="I407" s="9"/>
      <c r="J407" s="9"/>
      <c r="K407" s="9"/>
    </row>
    <row r="408" spans="1:11" s="85" customFormat="1" ht="14.25" thickBot="1" thickTop="1">
      <c r="A408" s="116" t="s">
        <v>276</v>
      </c>
      <c r="B408" s="117" t="s">
        <v>277</v>
      </c>
      <c r="C408" s="117"/>
      <c r="D408" s="117"/>
      <c r="E408" s="117"/>
      <c r="F408" s="118"/>
      <c r="G408" s="309" t="s">
        <v>264</v>
      </c>
      <c r="H408" s="310"/>
      <c r="I408" s="120"/>
      <c r="J408" s="120"/>
      <c r="K408" s="120"/>
    </row>
    <row r="409" spans="1:11" s="85" customFormat="1" ht="14.25" thickBot="1" thickTop="1">
      <c r="A409" s="121" t="s">
        <v>278</v>
      </c>
      <c r="B409" s="122" t="s">
        <v>281</v>
      </c>
      <c r="C409" s="122"/>
      <c r="D409" s="122" t="s">
        <v>203</v>
      </c>
      <c r="E409" s="122"/>
      <c r="F409" s="123"/>
      <c r="G409" s="311" t="s">
        <v>327</v>
      </c>
      <c r="H409" s="312"/>
      <c r="I409" s="120"/>
      <c r="J409" s="120"/>
      <c r="K409" s="120"/>
    </row>
    <row r="410" spans="1:11" s="85" customFormat="1" ht="12.75">
      <c r="A410" s="217" t="s">
        <v>321</v>
      </c>
      <c r="B410" s="218" t="s">
        <v>325</v>
      </c>
      <c r="C410" s="125"/>
      <c r="D410" s="125"/>
      <c r="E410" s="125"/>
      <c r="F410" s="126"/>
      <c r="G410" s="313" t="s">
        <v>322</v>
      </c>
      <c r="H410" s="314"/>
      <c r="I410" s="120"/>
      <c r="J410" s="120"/>
      <c r="K410" s="120"/>
    </row>
    <row r="411" spans="1:11" s="85" customFormat="1" ht="13.5" thickBot="1">
      <c r="A411" s="219"/>
      <c r="B411" s="220" t="s">
        <v>326</v>
      </c>
      <c r="C411" s="221"/>
      <c r="D411" s="221"/>
      <c r="E411" s="221"/>
      <c r="F411" s="222"/>
      <c r="G411" s="303"/>
      <c r="H411" s="308"/>
      <c r="I411" s="120"/>
      <c r="J411" s="120"/>
      <c r="K411" s="120"/>
    </row>
    <row r="412" spans="1:11" s="85" customFormat="1" ht="12.75">
      <c r="A412" s="124"/>
      <c r="B412" s="125"/>
      <c r="C412" s="125"/>
      <c r="D412" s="125"/>
      <c r="E412" s="125"/>
      <c r="F412" s="126"/>
      <c r="G412" s="304"/>
      <c r="H412" s="306"/>
      <c r="I412" s="120"/>
      <c r="J412" s="120"/>
      <c r="K412" s="120"/>
    </row>
    <row r="413" spans="1:11" s="85" customFormat="1" ht="12.75">
      <c r="A413" s="124"/>
      <c r="B413" s="125"/>
      <c r="C413" s="125"/>
      <c r="D413" s="125"/>
      <c r="E413" s="125"/>
      <c r="F413" s="126"/>
      <c r="G413" s="304"/>
      <c r="H413" s="306"/>
      <c r="I413" s="120"/>
      <c r="J413" s="120"/>
      <c r="K413" s="120"/>
    </row>
    <row r="414" spans="1:11" s="85" customFormat="1" ht="12.75">
      <c r="A414" s="124"/>
      <c r="B414" s="125"/>
      <c r="C414" s="125"/>
      <c r="D414" s="125"/>
      <c r="E414" s="125"/>
      <c r="F414" s="126"/>
      <c r="G414" s="304"/>
      <c r="H414" s="306"/>
      <c r="I414" s="120"/>
      <c r="J414" s="120"/>
      <c r="K414" s="120"/>
    </row>
    <row r="415" spans="1:11" s="85" customFormat="1" ht="12.75">
      <c r="A415" s="124"/>
      <c r="B415" s="125"/>
      <c r="C415" s="125"/>
      <c r="D415" s="125"/>
      <c r="E415" s="125"/>
      <c r="F415" s="126"/>
      <c r="G415" s="304"/>
      <c r="H415" s="306"/>
      <c r="I415" s="120"/>
      <c r="J415" s="120"/>
      <c r="K415" s="120"/>
    </row>
    <row r="416" spans="1:11" s="85" customFormat="1" ht="12.75">
      <c r="A416" s="124"/>
      <c r="B416" s="125"/>
      <c r="C416" s="125"/>
      <c r="D416" s="125"/>
      <c r="E416" s="125"/>
      <c r="F416" s="126"/>
      <c r="G416" s="304"/>
      <c r="H416" s="306"/>
      <c r="I416" s="120"/>
      <c r="J416" s="120"/>
      <c r="K416" s="120"/>
    </row>
    <row r="417" spans="1:11" s="85" customFormat="1" ht="12.75">
      <c r="A417" s="124"/>
      <c r="B417" s="125"/>
      <c r="C417" s="125"/>
      <c r="D417" s="125"/>
      <c r="E417" s="125"/>
      <c r="F417" s="126"/>
      <c r="G417" s="304"/>
      <c r="H417" s="306"/>
      <c r="I417" s="120"/>
      <c r="J417" s="120"/>
      <c r="K417" s="120"/>
    </row>
    <row r="418" spans="1:11" s="85" customFormat="1" ht="12.75">
      <c r="A418" s="124"/>
      <c r="B418" s="125"/>
      <c r="C418" s="125"/>
      <c r="D418" s="125"/>
      <c r="E418" s="125"/>
      <c r="F418" s="126"/>
      <c r="G418" s="304"/>
      <c r="H418" s="306"/>
      <c r="I418" s="120"/>
      <c r="J418" s="120"/>
      <c r="K418" s="120"/>
    </row>
    <row r="419" spans="1:11" s="85" customFormat="1" ht="12.75">
      <c r="A419" s="124"/>
      <c r="B419" s="125"/>
      <c r="C419" s="125"/>
      <c r="D419" s="125"/>
      <c r="E419" s="125"/>
      <c r="F419" s="126"/>
      <c r="G419" s="304"/>
      <c r="H419" s="306"/>
      <c r="I419" s="120"/>
      <c r="J419" s="120"/>
      <c r="K419" s="120"/>
    </row>
    <row r="420" spans="1:11" s="85" customFormat="1" ht="12.75">
      <c r="A420" s="124"/>
      <c r="B420" s="125"/>
      <c r="C420" s="125"/>
      <c r="D420" s="125"/>
      <c r="E420" s="125"/>
      <c r="F420" s="126"/>
      <c r="G420" s="304"/>
      <c r="H420" s="306"/>
      <c r="I420" s="119"/>
      <c r="J420" s="119"/>
      <c r="K420" s="119"/>
    </row>
    <row r="421" spans="1:11" s="85" customFormat="1" ht="12.75">
      <c r="A421" s="124"/>
      <c r="B421" s="125"/>
      <c r="C421" s="125"/>
      <c r="D421" s="125"/>
      <c r="E421" s="125"/>
      <c r="F421" s="126"/>
      <c r="G421" s="304"/>
      <c r="H421" s="306"/>
      <c r="I421" s="119"/>
      <c r="J421" s="119"/>
      <c r="K421" s="119"/>
    </row>
    <row r="422" spans="1:11" s="85" customFormat="1" ht="12.75">
      <c r="A422" s="124"/>
      <c r="B422" s="125"/>
      <c r="C422" s="125"/>
      <c r="D422" s="125"/>
      <c r="E422" s="125"/>
      <c r="F422" s="126"/>
      <c r="G422" s="304"/>
      <c r="H422" s="306"/>
      <c r="I422" s="119"/>
      <c r="J422" s="119"/>
      <c r="K422" s="119"/>
    </row>
    <row r="423" spans="1:11" s="85" customFormat="1" ht="12.75">
      <c r="A423" s="124"/>
      <c r="B423" s="125"/>
      <c r="C423" s="125"/>
      <c r="D423" s="125"/>
      <c r="E423" s="125"/>
      <c r="F423" s="126"/>
      <c r="G423" s="304"/>
      <c r="H423" s="306"/>
      <c r="I423" s="119"/>
      <c r="J423" s="119"/>
      <c r="K423" s="119"/>
    </row>
    <row r="424" spans="1:11" s="85" customFormat="1" ht="12.75">
      <c r="A424" s="124"/>
      <c r="B424" s="125"/>
      <c r="C424" s="125"/>
      <c r="D424" s="125"/>
      <c r="E424" s="125"/>
      <c r="F424" s="126"/>
      <c r="G424" s="304"/>
      <c r="H424" s="306"/>
      <c r="I424" s="119"/>
      <c r="J424" s="119"/>
      <c r="K424" s="119"/>
    </row>
    <row r="425" spans="1:11" s="85" customFormat="1" ht="12.75">
      <c r="A425" s="124"/>
      <c r="B425" s="125"/>
      <c r="C425" s="125"/>
      <c r="D425" s="125"/>
      <c r="E425" s="125"/>
      <c r="F425" s="126"/>
      <c r="G425" s="304"/>
      <c r="H425" s="306"/>
      <c r="I425" s="119"/>
      <c r="J425" s="119"/>
      <c r="K425" s="119"/>
    </row>
    <row r="426" spans="1:11" s="85" customFormat="1" ht="13.5" thickBot="1">
      <c r="A426" s="127"/>
      <c r="B426" s="128"/>
      <c r="C426" s="128"/>
      <c r="D426" s="128"/>
      <c r="E426" s="129"/>
      <c r="F426" s="130"/>
      <c r="G426" s="305"/>
      <c r="H426" s="307"/>
      <c r="I426" s="119"/>
      <c r="J426" s="119"/>
      <c r="K426" s="119"/>
    </row>
    <row r="427" s="85" customFormat="1" ht="13.5" thickTop="1">
      <c r="C427" s="86"/>
    </row>
    <row r="428" s="85" customFormat="1" ht="12.75">
      <c r="C428" s="86"/>
    </row>
    <row r="429" s="85" customFormat="1" ht="12.75">
      <c r="C429" s="86"/>
    </row>
    <row r="430" s="85" customFormat="1" ht="12.75">
      <c r="C430" s="86"/>
    </row>
    <row r="431" s="85" customFormat="1" ht="12.75">
      <c r="C431" s="86"/>
    </row>
    <row r="432" s="85" customFormat="1" ht="12.75">
      <c r="C432" s="86"/>
    </row>
    <row r="433" s="85" customFormat="1" ht="12.75">
      <c r="C433" s="86"/>
    </row>
    <row r="434" s="85" customFormat="1" ht="12.75">
      <c r="C434" s="86"/>
    </row>
    <row r="435" s="85" customFormat="1" ht="12.75">
      <c r="C435" s="86"/>
    </row>
    <row r="436" s="85" customFormat="1" ht="12.75">
      <c r="C436" s="86"/>
    </row>
    <row r="437" s="85" customFormat="1" ht="12.75">
      <c r="C437" s="86"/>
    </row>
    <row r="438" s="85" customFormat="1" ht="12.75">
      <c r="C438" s="86"/>
    </row>
    <row r="439" s="85" customFormat="1" ht="12.75">
      <c r="C439" s="86"/>
    </row>
    <row r="440" s="85" customFormat="1" ht="12.75">
      <c r="C440" s="86"/>
    </row>
    <row r="441" s="85" customFormat="1" ht="12.75">
      <c r="C441" s="86"/>
    </row>
    <row r="442" s="85" customFormat="1" ht="12.75">
      <c r="C442" s="86"/>
    </row>
    <row r="443" s="85" customFormat="1" ht="12.75">
      <c r="C443" s="86"/>
    </row>
    <row r="444" s="85" customFormat="1" ht="12.75">
      <c r="C444" s="86"/>
    </row>
    <row r="445" s="85" customFormat="1" ht="12.75">
      <c r="C445" s="86"/>
    </row>
    <row r="446" s="85" customFormat="1" ht="12.75">
      <c r="C446" s="86"/>
    </row>
    <row r="447" s="85" customFormat="1" ht="12.75">
      <c r="C447" s="86"/>
    </row>
    <row r="448" s="85" customFormat="1" ht="12.75">
      <c r="C448" s="86"/>
    </row>
    <row r="449" s="85" customFormat="1" ht="12.75">
      <c r="C449" s="86"/>
    </row>
    <row r="450" s="85" customFormat="1" ht="12.75">
      <c r="C450" s="86"/>
    </row>
    <row r="451" s="85" customFormat="1" ht="12.75">
      <c r="C451" s="86"/>
    </row>
    <row r="452" s="85" customFormat="1" ht="12.75">
      <c r="C452" s="86"/>
    </row>
    <row r="453" s="85" customFormat="1" ht="12.75">
      <c r="C453" s="86"/>
    </row>
    <row r="454" s="85" customFormat="1" ht="12.75">
      <c r="C454" s="86"/>
    </row>
    <row r="455" s="85" customFormat="1" ht="12.75">
      <c r="C455" s="86"/>
    </row>
    <row r="456" s="85" customFormat="1" ht="12.75">
      <c r="C456" s="86"/>
    </row>
    <row r="457" s="85" customFormat="1" ht="12.75">
      <c r="C457" s="86"/>
    </row>
    <row r="458" s="85" customFormat="1" ht="12.75">
      <c r="C458" s="86"/>
    </row>
    <row r="459" s="85" customFormat="1" ht="12.75">
      <c r="C459" s="86"/>
    </row>
    <row r="460" s="85" customFormat="1" ht="12.75">
      <c r="C460" s="86"/>
    </row>
    <row r="461" s="85" customFormat="1" ht="12.75">
      <c r="C461" s="86"/>
    </row>
    <row r="462" s="85" customFormat="1" ht="12.75">
      <c r="C462" s="86"/>
    </row>
    <row r="463" s="85" customFormat="1" ht="12.75">
      <c r="C463" s="86"/>
    </row>
    <row r="464" s="85" customFormat="1" ht="12.75">
      <c r="C464" s="86"/>
    </row>
    <row r="465" s="85" customFormat="1" ht="12.75">
      <c r="C465" s="86"/>
    </row>
    <row r="466" s="85" customFormat="1" ht="12.75">
      <c r="C466" s="86"/>
    </row>
    <row r="467" s="85" customFormat="1" ht="12.75">
      <c r="C467" s="86"/>
    </row>
    <row r="468" s="85" customFormat="1" ht="12.75">
      <c r="C468" s="86"/>
    </row>
    <row r="469" s="85" customFormat="1" ht="12.75">
      <c r="C469" s="86"/>
    </row>
    <row r="470" s="85" customFormat="1" ht="12.75">
      <c r="C470" s="86"/>
    </row>
    <row r="471" s="85" customFormat="1" ht="12.75">
      <c r="C471" s="86"/>
    </row>
    <row r="472" s="85" customFormat="1" ht="12.75">
      <c r="C472" s="86"/>
    </row>
    <row r="473" s="85" customFormat="1" ht="12.75">
      <c r="C473" s="86"/>
    </row>
    <row r="474" s="85" customFormat="1" ht="12.75">
      <c r="C474" s="86"/>
    </row>
    <row r="475" s="85" customFormat="1" ht="12.75">
      <c r="C475" s="86"/>
    </row>
    <row r="476" s="85" customFormat="1" ht="12.75">
      <c r="C476" s="86"/>
    </row>
    <row r="477" s="85" customFormat="1" ht="12.75">
      <c r="C477" s="86"/>
    </row>
    <row r="478" s="85" customFormat="1" ht="12.75">
      <c r="C478" s="86"/>
    </row>
    <row r="479" s="85" customFormat="1" ht="12.75">
      <c r="C479" s="86"/>
    </row>
    <row r="480" s="85" customFormat="1" ht="12.75">
      <c r="C480" s="86"/>
    </row>
    <row r="481" s="85" customFormat="1" ht="12.75">
      <c r="C481" s="86"/>
    </row>
    <row r="482" s="85" customFormat="1" ht="12.75">
      <c r="C482" s="86"/>
    </row>
    <row r="483" s="85" customFormat="1" ht="12.75">
      <c r="C483" s="86"/>
    </row>
    <row r="484" s="85" customFormat="1" ht="12.75">
      <c r="C484" s="86"/>
    </row>
    <row r="485" s="85" customFormat="1" ht="12.75">
      <c r="C485" s="86"/>
    </row>
    <row r="486" s="85" customFormat="1" ht="12.75">
      <c r="C486" s="86"/>
    </row>
    <row r="487" s="85" customFormat="1" ht="12.75">
      <c r="C487" s="86"/>
    </row>
    <row r="488" s="85" customFormat="1" ht="12.75">
      <c r="C488" s="86"/>
    </row>
    <row r="489" s="85" customFormat="1" ht="12.75">
      <c r="C489" s="86"/>
    </row>
    <row r="490" s="85" customFormat="1" ht="12.75">
      <c r="C490" s="86"/>
    </row>
    <row r="491" s="85" customFormat="1" ht="12.75">
      <c r="C491" s="86"/>
    </row>
    <row r="492" s="85" customFormat="1" ht="12.75">
      <c r="C492" s="86"/>
    </row>
    <row r="493" s="85" customFormat="1" ht="12.75">
      <c r="C493" s="86"/>
    </row>
    <row r="494" s="85" customFormat="1" ht="12.75">
      <c r="C494" s="86"/>
    </row>
    <row r="495" s="85" customFormat="1" ht="12.75">
      <c r="C495" s="86"/>
    </row>
    <row r="496" s="85" customFormat="1" ht="12.75">
      <c r="C496" s="86"/>
    </row>
    <row r="497" s="85" customFormat="1" ht="12.75">
      <c r="C497" s="86"/>
    </row>
    <row r="498" s="85" customFormat="1" ht="12.75">
      <c r="C498" s="86"/>
    </row>
    <row r="499" s="85" customFormat="1" ht="12.75">
      <c r="C499" s="86"/>
    </row>
    <row r="500" s="85" customFormat="1" ht="12.75">
      <c r="C500" s="86"/>
    </row>
    <row r="501" s="85" customFormat="1" ht="12.75">
      <c r="C501" s="86"/>
    </row>
    <row r="502" s="85" customFormat="1" ht="12.75">
      <c r="C502" s="86"/>
    </row>
    <row r="503" s="85" customFormat="1" ht="12.75">
      <c r="C503" s="86"/>
    </row>
    <row r="504" s="85" customFormat="1" ht="12.75">
      <c r="C504" s="86"/>
    </row>
    <row r="505" s="85" customFormat="1" ht="12.75">
      <c r="C505" s="86"/>
    </row>
    <row r="506" s="85" customFormat="1" ht="12.75">
      <c r="C506" s="86"/>
    </row>
    <row r="507" s="85" customFormat="1" ht="12.75">
      <c r="C507" s="86"/>
    </row>
    <row r="508" s="85" customFormat="1" ht="12.75">
      <c r="C508" s="86"/>
    </row>
    <row r="509" s="85" customFormat="1" ht="12.75">
      <c r="C509" s="86"/>
    </row>
    <row r="510" s="85" customFormat="1" ht="12.75">
      <c r="C510" s="86"/>
    </row>
    <row r="511" s="85" customFormat="1" ht="12.75">
      <c r="C511" s="86"/>
    </row>
    <row r="512" s="85" customFormat="1" ht="12.75">
      <c r="C512" s="86"/>
    </row>
    <row r="513" s="85" customFormat="1" ht="12.75">
      <c r="C513" s="86"/>
    </row>
    <row r="514" s="85" customFormat="1" ht="12.75">
      <c r="C514" s="86"/>
    </row>
    <row r="515" s="85" customFormat="1" ht="12.75">
      <c r="C515" s="86"/>
    </row>
    <row r="516" s="85" customFormat="1" ht="12.75">
      <c r="C516" s="86"/>
    </row>
    <row r="517" s="85" customFormat="1" ht="12.75">
      <c r="C517" s="86"/>
    </row>
    <row r="518" s="85" customFormat="1" ht="12.75">
      <c r="C518" s="86"/>
    </row>
    <row r="519" s="85" customFormat="1" ht="12.75">
      <c r="C519" s="86"/>
    </row>
    <row r="520" s="85" customFormat="1" ht="12.75">
      <c r="C520" s="86"/>
    </row>
    <row r="521" s="85" customFormat="1" ht="12.75">
      <c r="C521" s="86"/>
    </row>
    <row r="522" s="85" customFormat="1" ht="12.75">
      <c r="C522" s="86"/>
    </row>
    <row r="523" s="85" customFormat="1" ht="12.75">
      <c r="C523" s="86"/>
    </row>
    <row r="524" s="85" customFormat="1" ht="12.75">
      <c r="C524" s="86"/>
    </row>
    <row r="525" s="85" customFormat="1" ht="12.75">
      <c r="C525" s="86"/>
    </row>
    <row r="526" s="85" customFormat="1" ht="12.75">
      <c r="C526" s="86"/>
    </row>
    <row r="527" s="85" customFormat="1" ht="12.75">
      <c r="C527" s="86"/>
    </row>
    <row r="528" s="85" customFormat="1" ht="12.75">
      <c r="C528" s="86"/>
    </row>
    <row r="529" s="85" customFormat="1" ht="12.75">
      <c r="C529" s="86"/>
    </row>
    <row r="530" s="85" customFormat="1" ht="12.75">
      <c r="C530" s="86"/>
    </row>
    <row r="531" s="85" customFormat="1" ht="12.75">
      <c r="C531" s="86"/>
    </row>
    <row r="532" s="85" customFormat="1" ht="12.75">
      <c r="C532" s="86"/>
    </row>
    <row r="533" s="85" customFormat="1" ht="12.75">
      <c r="C533" s="86"/>
    </row>
    <row r="534" s="85" customFormat="1" ht="12.75">
      <c r="C534" s="86"/>
    </row>
    <row r="535" s="85" customFormat="1" ht="12.75">
      <c r="C535" s="86"/>
    </row>
    <row r="536" s="85" customFormat="1" ht="12.75">
      <c r="C536" s="86"/>
    </row>
    <row r="537" s="85" customFormat="1" ht="12.75">
      <c r="C537" s="86"/>
    </row>
    <row r="538" s="85" customFormat="1" ht="12.75">
      <c r="C538" s="86"/>
    </row>
    <row r="539" s="85" customFormat="1" ht="12.75">
      <c r="C539" s="86"/>
    </row>
    <row r="540" s="85" customFormat="1" ht="12.75">
      <c r="C540" s="86"/>
    </row>
    <row r="541" s="85" customFormat="1" ht="12.75">
      <c r="C541" s="86"/>
    </row>
    <row r="542" s="85" customFormat="1" ht="12.75">
      <c r="C542" s="86"/>
    </row>
    <row r="543" s="85" customFormat="1" ht="12.75">
      <c r="C543" s="86"/>
    </row>
    <row r="544" s="85" customFormat="1" ht="12.75">
      <c r="C544" s="86"/>
    </row>
    <row r="545" s="85" customFormat="1" ht="12.75">
      <c r="C545" s="86"/>
    </row>
    <row r="546" s="85" customFormat="1" ht="12.75">
      <c r="C546" s="86"/>
    </row>
    <row r="547" s="85" customFormat="1" ht="12.75">
      <c r="C547" s="86"/>
    </row>
    <row r="548" s="85" customFormat="1" ht="12.75">
      <c r="C548" s="86"/>
    </row>
    <row r="549" s="85" customFormat="1" ht="12.75">
      <c r="C549" s="86"/>
    </row>
    <row r="550" s="85" customFormat="1" ht="12.75">
      <c r="C550" s="86"/>
    </row>
    <row r="551" s="85" customFormat="1" ht="12.75">
      <c r="C551" s="86"/>
    </row>
    <row r="552" s="85" customFormat="1" ht="12.75">
      <c r="C552" s="86"/>
    </row>
    <row r="553" s="85" customFormat="1" ht="12.75">
      <c r="C553" s="86"/>
    </row>
    <row r="554" s="85" customFormat="1" ht="12.75">
      <c r="C554" s="86"/>
    </row>
    <row r="555" s="85" customFormat="1" ht="12.75">
      <c r="C555" s="86"/>
    </row>
    <row r="556" s="85" customFormat="1" ht="12.75">
      <c r="C556" s="86"/>
    </row>
    <row r="557" s="85" customFormat="1" ht="12.75">
      <c r="C557" s="86"/>
    </row>
    <row r="558" s="85" customFormat="1" ht="12.75">
      <c r="C558" s="86"/>
    </row>
    <row r="559" s="85" customFormat="1" ht="12.75">
      <c r="C559" s="86"/>
    </row>
    <row r="560" s="85" customFormat="1" ht="12.75">
      <c r="C560" s="86"/>
    </row>
    <row r="561" s="85" customFormat="1" ht="12.75">
      <c r="C561" s="86"/>
    </row>
    <row r="562" s="85" customFormat="1" ht="12.75">
      <c r="C562" s="86"/>
    </row>
    <row r="563" s="85" customFormat="1" ht="12.75">
      <c r="C563" s="86"/>
    </row>
    <row r="564" s="85" customFormat="1" ht="12.75">
      <c r="C564" s="86"/>
    </row>
    <row r="565" s="85" customFormat="1" ht="12.75">
      <c r="C565" s="86"/>
    </row>
    <row r="566" s="85" customFormat="1" ht="12.75">
      <c r="C566" s="86"/>
    </row>
    <row r="567" s="85" customFormat="1" ht="12.75">
      <c r="C567" s="86"/>
    </row>
    <row r="568" s="85" customFormat="1" ht="12.75">
      <c r="C568" s="86"/>
    </row>
    <row r="569" s="85" customFormat="1" ht="12.75">
      <c r="C569" s="86"/>
    </row>
    <row r="570" s="85" customFormat="1" ht="12.75">
      <c r="C570" s="86"/>
    </row>
    <row r="571" s="85" customFormat="1" ht="12.75">
      <c r="C571" s="86"/>
    </row>
    <row r="572" s="85" customFormat="1" ht="12.75">
      <c r="C572" s="86"/>
    </row>
    <row r="573" s="85" customFormat="1" ht="12.75">
      <c r="C573" s="86"/>
    </row>
    <row r="574" s="85" customFormat="1" ht="12.75">
      <c r="C574" s="86"/>
    </row>
    <row r="575" s="85" customFormat="1" ht="12.75">
      <c r="C575" s="86"/>
    </row>
    <row r="576" s="85" customFormat="1" ht="12.75">
      <c r="C576" s="86"/>
    </row>
    <row r="577" s="85" customFormat="1" ht="12.75">
      <c r="C577" s="86"/>
    </row>
    <row r="578" s="85" customFormat="1" ht="12.75">
      <c r="C578" s="86"/>
    </row>
    <row r="579" s="85" customFormat="1" ht="12.75">
      <c r="C579" s="86"/>
    </row>
    <row r="580" s="85" customFormat="1" ht="12.75">
      <c r="C580" s="86"/>
    </row>
    <row r="581" s="85" customFormat="1" ht="12.75">
      <c r="C581" s="86"/>
    </row>
    <row r="582" s="85" customFormat="1" ht="12.75">
      <c r="C582" s="86"/>
    </row>
    <row r="583" s="85" customFormat="1" ht="12.75">
      <c r="C583" s="86"/>
    </row>
    <row r="584" s="85" customFormat="1" ht="12.75">
      <c r="C584" s="86"/>
    </row>
    <row r="585" s="85" customFormat="1" ht="12.75">
      <c r="C585" s="86"/>
    </row>
    <row r="586" s="85" customFormat="1" ht="12.75">
      <c r="C586" s="86"/>
    </row>
    <row r="587" s="85" customFormat="1" ht="12.75">
      <c r="C587" s="86"/>
    </row>
    <row r="588" s="85" customFormat="1" ht="12.75">
      <c r="C588" s="86"/>
    </row>
    <row r="589" s="85" customFormat="1" ht="12.75">
      <c r="C589" s="86"/>
    </row>
    <row r="590" s="85" customFormat="1" ht="12.75">
      <c r="C590" s="86"/>
    </row>
    <row r="591" s="85" customFormat="1" ht="12.75">
      <c r="C591" s="86"/>
    </row>
    <row r="592" s="85" customFormat="1" ht="12.75">
      <c r="C592" s="86"/>
    </row>
    <row r="593" s="85" customFormat="1" ht="12.75">
      <c r="C593" s="86"/>
    </row>
    <row r="594" s="85" customFormat="1" ht="12.75">
      <c r="C594" s="86"/>
    </row>
    <row r="595" s="85" customFormat="1" ht="12.75">
      <c r="C595" s="86"/>
    </row>
    <row r="596" s="85" customFormat="1" ht="12.75">
      <c r="C596" s="86"/>
    </row>
    <row r="597" s="85" customFormat="1" ht="12.75">
      <c r="C597" s="86"/>
    </row>
    <row r="598" s="85" customFormat="1" ht="12.75">
      <c r="C598" s="86"/>
    </row>
    <row r="599" s="85" customFormat="1" ht="12.75">
      <c r="C599" s="86"/>
    </row>
    <row r="600" s="85" customFormat="1" ht="12.75">
      <c r="C600" s="86"/>
    </row>
    <row r="601" s="85" customFormat="1" ht="12.75">
      <c r="C601" s="86"/>
    </row>
    <row r="602" s="85" customFormat="1" ht="12.75">
      <c r="C602" s="86"/>
    </row>
    <row r="603" s="85" customFormat="1" ht="12.75">
      <c r="C603" s="86"/>
    </row>
    <row r="604" s="85" customFormat="1" ht="12.75">
      <c r="C604" s="86"/>
    </row>
    <row r="605" s="85" customFormat="1" ht="12.75">
      <c r="C605" s="86"/>
    </row>
    <row r="606" s="85" customFormat="1" ht="12.75">
      <c r="C606" s="86"/>
    </row>
    <row r="607" s="85" customFormat="1" ht="12.75">
      <c r="C607" s="86"/>
    </row>
    <row r="608" s="85" customFormat="1" ht="12.75">
      <c r="C608" s="86"/>
    </row>
    <row r="609" s="85" customFormat="1" ht="12.75">
      <c r="C609" s="86"/>
    </row>
    <row r="610" s="85" customFormat="1" ht="12.75">
      <c r="C610" s="86"/>
    </row>
    <row r="611" s="85" customFormat="1" ht="12.75">
      <c r="C611" s="86"/>
    </row>
    <row r="612" s="85" customFormat="1" ht="12.75">
      <c r="C612" s="86"/>
    </row>
    <row r="613" s="85" customFormat="1" ht="12.75">
      <c r="C613" s="86"/>
    </row>
    <row r="614" s="85" customFormat="1" ht="12.75">
      <c r="C614" s="86"/>
    </row>
    <row r="615" s="85" customFormat="1" ht="12.75">
      <c r="C615" s="86"/>
    </row>
    <row r="616" s="85" customFormat="1" ht="12.75">
      <c r="C616" s="86"/>
    </row>
    <row r="617" s="85" customFormat="1" ht="12.75">
      <c r="C617" s="86"/>
    </row>
    <row r="618" s="85" customFormat="1" ht="12.75">
      <c r="C618" s="86"/>
    </row>
    <row r="619" s="85" customFormat="1" ht="12.75">
      <c r="C619" s="86"/>
    </row>
    <row r="620" s="85" customFormat="1" ht="12.75">
      <c r="C620" s="86"/>
    </row>
    <row r="621" s="85" customFormat="1" ht="12.75">
      <c r="C621" s="86"/>
    </row>
    <row r="622" s="85" customFormat="1" ht="12.75">
      <c r="C622" s="86"/>
    </row>
    <row r="623" s="85" customFormat="1" ht="12.75">
      <c r="C623" s="86"/>
    </row>
    <row r="624" s="85" customFormat="1" ht="12.75">
      <c r="C624" s="86"/>
    </row>
    <row r="625" s="85" customFormat="1" ht="12.75">
      <c r="C625" s="86"/>
    </row>
    <row r="626" s="85" customFormat="1" ht="12.75">
      <c r="C626" s="86"/>
    </row>
    <row r="627" s="85" customFormat="1" ht="12.75">
      <c r="C627" s="86"/>
    </row>
    <row r="628" s="85" customFormat="1" ht="12.75">
      <c r="C628" s="86"/>
    </row>
    <row r="629" s="85" customFormat="1" ht="12.75">
      <c r="C629" s="86"/>
    </row>
    <row r="630" s="85" customFormat="1" ht="12.75">
      <c r="C630" s="86"/>
    </row>
    <row r="631" s="85" customFormat="1" ht="12.75">
      <c r="C631" s="86"/>
    </row>
    <row r="632" s="85" customFormat="1" ht="12.75">
      <c r="C632" s="86"/>
    </row>
    <row r="633" s="85" customFormat="1" ht="12.75">
      <c r="C633" s="86"/>
    </row>
    <row r="634" s="85" customFormat="1" ht="12.75">
      <c r="C634" s="86"/>
    </row>
    <row r="635" s="85" customFormat="1" ht="12.75">
      <c r="C635" s="86"/>
    </row>
    <row r="636" s="85" customFormat="1" ht="12.75">
      <c r="C636" s="86"/>
    </row>
    <row r="637" s="85" customFormat="1" ht="12.75">
      <c r="C637" s="86"/>
    </row>
    <row r="638" s="85" customFormat="1" ht="12.75">
      <c r="C638" s="86"/>
    </row>
    <row r="639" s="85" customFormat="1" ht="12.75">
      <c r="C639" s="86"/>
    </row>
    <row r="640" s="85" customFormat="1" ht="12.75">
      <c r="C640" s="86"/>
    </row>
    <row r="641" s="85" customFormat="1" ht="12.75">
      <c r="C641" s="86"/>
    </row>
    <row r="642" s="85" customFormat="1" ht="12.75">
      <c r="C642" s="86"/>
    </row>
    <row r="643" s="85" customFormat="1" ht="12.75">
      <c r="C643" s="86"/>
    </row>
    <row r="644" s="85" customFormat="1" ht="12.75">
      <c r="C644" s="86"/>
    </row>
    <row r="645" s="85" customFormat="1" ht="12.75">
      <c r="C645" s="86"/>
    </row>
    <row r="646" s="85" customFormat="1" ht="12.75">
      <c r="C646" s="86"/>
    </row>
    <row r="647" s="85" customFormat="1" ht="12.75">
      <c r="C647" s="86"/>
    </row>
    <row r="648" s="85" customFormat="1" ht="12.75">
      <c r="C648" s="86"/>
    </row>
    <row r="649" s="85" customFormat="1" ht="12.75">
      <c r="C649" s="86"/>
    </row>
    <row r="650" s="85" customFormat="1" ht="12.75">
      <c r="C650" s="86"/>
    </row>
    <row r="651" s="85" customFormat="1" ht="12.75">
      <c r="C651" s="86"/>
    </row>
    <row r="652" s="85" customFormat="1" ht="12.75">
      <c r="C652" s="86"/>
    </row>
    <row r="653" s="85" customFormat="1" ht="12.75">
      <c r="C653" s="86"/>
    </row>
    <row r="654" s="85" customFormat="1" ht="12.75">
      <c r="C654" s="86"/>
    </row>
    <row r="655" s="85" customFormat="1" ht="12.75">
      <c r="C655" s="86"/>
    </row>
    <row r="656" s="85" customFormat="1" ht="12.75">
      <c r="C656" s="86"/>
    </row>
    <row r="657" s="85" customFormat="1" ht="12.75">
      <c r="C657" s="86"/>
    </row>
    <row r="658" s="85" customFormat="1" ht="12.75">
      <c r="C658" s="86"/>
    </row>
    <row r="659" s="85" customFormat="1" ht="12.75">
      <c r="C659" s="86"/>
    </row>
    <row r="660" s="85" customFormat="1" ht="12.75">
      <c r="C660" s="86"/>
    </row>
    <row r="661" s="85" customFormat="1" ht="12.75">
      <c r="C661" s="86"/>
    </row>
    <row r="662" s="85" customFormat="1" ht="12.75">
      <c r="C662" s="86"/>
    </row>
    <row r="663" s="85" customFormat="1" ht="12.75">
      <c r="C663" s="86"/>
    </row>
    <row r="664" s="85" customFormat="1" ht="12.75">
      <c r="C664" s="86"/>
    </row>
    <row r="665" s="85" customFormat="1" ht="12.75">
      <c r="C665" s="86"/>
    </row>
    <row r="666" s="85" customFormat="1" ht="12.75">
      <c r="C666" s="86"/>
    </row>
    <row r="667" s="85" customFormat="1" ht="12.75">
      <c r="C667" s="86"/>
    </row>
    <row r="668" s="85" customFormat="1" ht="12.75">
      <c r="C668" s="86"/>
    </row>
    <row r="669" s="85" customFormat="1" ht="12.75">
      <c r="C669" s="86"/>
    </row>
    <row r="670" s="85" customFormat="1" ht="12.75">
      <c r="C670" s="86"/>
    </row>
    <row r="671" s="85" customFormat="1" ht="12.75">
      <c r="C671" s="86"/>
    </row>
    <row r="672" s="85" customFormat="1" ht="12.75">
      <c r="C672" s="86"/>
    </row>
    <row r="673" s="85" customFormat="1" ht="12.75">
      <c r="C673" s="86"/>
    </row>
    <row r="674" s="85" customFormat="1" ht="12.75">
      <c r="C674" s="86"/>
    </row>
    <row r="675" s="85" customFormat="1" ht="12.75">
      <c r="C675" s="86"/>
    </row>
    <row r="676" s="85" customFormat="1" ht="12.75">
      <c r="C676" s="86"/>
    </row>
    <row r="677" s="85" customFormat="1" ht="12.75">
      <c r="C677" s="86"/>
    </row>
    <row r="678" s="85" customFormat="1" ht="12.75">
      <c r="C678" s="86"/>
    </row>
    <row r="679" s="85" customFormat="1" ht="12.75">
      <c r="C679" s="86"/>
    </row>
    <row r="680" s="85" customFormat="1" ht="12.75">
      <c r="C680" s="86"/>
    </row>
    <row r="681" s="85" customFormat="1" ht="12.75">
      <c r="C681" s="86"/>
    </row>
    <row r="682" s="85" customFormat="1" ht="12.75">
      <c r="C682" s="86"/>
    </row>
    <row r="683" s="85" customFormat="1" ht="12.75">
      <c r="C683" s="86"/>
    </row>
    <row r="684" s="85" customFormat="1" ht="12.75">
      <c r="C684" s="86"/>
    </row>
    <row r="685" s="85" customFormat="1" ht="12.75">
      <c r="C685" s="86"/>
    </row>
    <row r="686" s="85" customFormat="1" ht="12.75">
      <c r="C686" s="86"/>
    </row>
    <row r="687" s="85" customFormat="1" ht="12.75">
      <c r="C687" s="86"/>
    </row>
    <row r="688" s="85" customFormat="1" ht="12.75">
      <c r="C688" s="86"/>
    </row>
    <row r="689" s="85" customFormat="1" ht="12.75">
      <c r="C689" s="86"/>
    </row>
    <row r="690" s="85" customFormat="1" ht="12.75">
      <c r="C690" s="86"/>
    </row>
    <row r="691" s="85" customFormat="1" ht="12.75">
      <c r="C691" s="86"/>
    </row>
    <row r="692" s="85" customFormat="1" ht="12.75">
      <c r="C692" s="86"/>
    </row>
    <row r="693" s="85" customFormat="1" ht="12.75">
      <c r="C693" s="86"/>
    </row>
    <row r="694" s="85" customFormat="1" ht="12.75">
      <c r="C694" s="86"/>
    </row>
    <row r="695" s="85" customFormat="1" ht="12.75">
      <c r="C695" s="86"/>
    </row>
    <row r="696" s="85" customFormat="1" ht="12.75">
      <c r="C696" s="86"/>
    </row>
    <row r="697" s="85" customFormat="1" ht="12.75">
      <c r="C697" s="86"/>
    </row>
    <row r="698" s="85" customFormat="1" ht="12.75">
      <c r="C698" s="86"/>
    </row>
    <row r="699" s="85" customFormat="1" ht="12.75">
      <c r="C699" s="86"/>
    </row>
    <row r="700" s="85" customFormat="1" ht="12.75">
      <c r="C700" s="86"/>
    </row>
    <row r="701" s="85" customFormat="1" ht="12.75">
      <c r="C701" s="86"/>
    </row>
    <row r="702" s="85" customFormat="1" ht="12.75">
      <c r="C702" s="86"/>
    </row>
    <row r="703" s="85" customFormat="1" ht="12.75">
      <c r="C703" s="86"/>
    </row>
    <row r="704" s="85" customFormat="1" ht="12.75">
      <c r="C704" s="86"/>
    </row>
    <row r="705" s="85" customFormat="1" ht="12.75">
      <c r="C705" s="86"/>
    </row>
    <row r="706" s="85" customFormat="1" ht="12.75">
      <c r="C706" s="86"/>
    </row>
    <row r="707" s="85" customFormat="1" ht="12.75">
      <c r="C707" s="86"/>
    </row>
    <row r="708" s="85" customFormat="1" ht="12.75">
      <c r="C708" s="86"/>
    </row>
    <row r="709" s="85" customFormat="1" ht="12.75">
      <c r="C709" s="86"/>
    </row>
    <row r="710" s="85" customFormat="1" ht="12.75">
      <c r="C710" s="86"/>
    </row>
    <row r="711" s="85" customFormat="1" ht="12.75">
      <c r="C711" s="86"/>
    </row>
    <row r="712" s="85" customFormat="1" ht="12.75">
      <c r="C712" s="86"/>
    </row>
    <row r="713" s="85" customFormat="1" ht="12.75">
      <c r="C713" s="86"/>
    </row>
    <row r="714" s="85" customFormat="1" ht="12.75">
      <c r="C714" s="86"/>
    </row>
    <row r="715" s="85" customFormat="1" ht="12.75">
      <c r="C715" s="86"/>
    </row>
    <row r="716" s="85" customFormat="1" ht="12.75">
      <c r="C716" s="86"/>
    </row>
    <row r="717" s="85" customFormat="1" ht="12.75">
      <c r="C717" s="86"/>
    </row>
    <row r="718" s="85" customFormat="1" ht="12.75">
      <c r="C718" s="86"/>
    </row>
    <row r="719" s="85" customFormat="1" ht="12.75">
      <c r="C719" s="86"/>
    </row>
    <row r="720" s="85" customFormat="1" ht="12.75">
      <c r="C720" s="86"/>
    </row>
    <row r="721" s="85" customFormat="1" ht="12.75">
      <c r="C721" s="86"/>
    </row>
    <row r="722" s="85" customFormat="1" ht="12.75">
      <c r="C722" s="86"/>
    </row>
    <row r="723" s="85" customFormat="1" ht="12.75">
      <c r="C723" s="86"/>
    </row>
    <row r="724" s="85" customFormat="1" ht="12.75">
      <c r="C724" s="86"/>
    </row>
    <row r="725" s="85" customFormat="1" ht="12.75">
      <c r="C725" s="86"/>
    </row>
    <row r="726" s="85" customFormat="1" ht="12.75">
      <c r="C726" s="86"/>
    </row>
    <row r="727" s="85" customFormat="1" ht="12.75">
      <c r="C727" s="86"/>
    </row>
    <row r="728" s="85" customFormat="1" ht="12.75">
      <c r="C728" s="86"/>
    </row>
    <row r="729" s="85" customFormat="1" ht="12.75">
      <c r="C729" s="86"/>
    </row>
    <row r="730" s="85" customFormat="1" ht="12.75">
      <c r="C730" s="86"/>
    </row>
    <row r="731" s="85" customFormat="1" ht="12.75">
      <c r="C731" s="86"/>
    </row>
    <row r="732" s="85" customFormat="1" ht="12.75">
      <c r="C732" s="86"/>
    </row>
    <row r="733" s="85" customFormat="1" ht="12.75">
      <c r="C733" s="86"/>
    </row>
    <row r="734" s="85" customFormat="1" ht="12.75">
      <c r="C734" s="86"/>
    </row>
    <row r="735" s="85" customFormat="1" ht="12.75">
      <c r="C735" s="86"/>
    </row>
    <row r="736" s="85" customFormat="1" ht="12.75">
      <c r="C736" s="86"/>
    </row>
    <row r="737" s="85" customFormat="1" ht="12.75">
      <c r="C737" s="86"/>
    </row>
    <row r="738" s="85" customFormat="1" ht="12.75">
      <c r="C738" s="86"/>
    </row>
    <row r="739" s="85" customFormat="1" ht="12.75">
      <c r="C739" s="86"/>
    </row>
    <row r="740" s="85" customFormat="1" ht="12.75">
      <c r="C740" s="86"/>
    </row>
    <row r="741" s="85" customFormat="1" ht="12.75">
      <c r="C741" s="86"/>
    </row>
    <row r="742" s="85" customFormat="1" ht="12.75">
      <c r="C742" s="86"/>
    </row>
    <row r="743" s="85" customFormat="1" ht="12.75">
      <c r="C743" s="86"/>
    </row>
    <row r="744" s="85" customFormat="1" ht="12.75">
      <c r="C744" s="86"/>
    </row>
    <row r="745" s="85" customFormat="1" ht="12.75">
      <c r="C745" s="86"/>
    </row>
    <row r="746" s="85" customFormat="1" ht="12.75">
      <c r="C746" s="86"/>
    </row>
    <row r="747" s="85" customFormat="1" ht="12.75">
      <c r="C747" s="86"/>
    </row>
    <row r="748" s="85" customFormat="1" ht="12.75">
      <c r="C748" s="86"/>
    </row>
    <row r="749" s="85" customFormat="1" ht="12.75">
      <c r="C749" s="86"/>
    </row>
    <row r="750" s="85" customFormat="1" ht="12.75">
      <c r="C750" s="86"/>
    </row>
    <row r="751" s="85" customFormat="1" ht="12.75">
      <c r="C751" s="86"/>
    </row>
    <row r="752" s="85" customFormat="1" ht="12.75">
      <c r="C752" s="86"/>
    </row>
    <row r="753" s="85" customFormat="1" ht="12.75">
      <c r="C753" s="86"/>
    </row>
    <row r="754" s="85" customFormat="1" ht="12.75">
      <c r="C754" s="86"/>
    </row>
    <row r="755" s="85" customFormat="1" ht="12.75">
      <c r="C755" s="86"/>
    </row>
    <row r="756" s="85" customFormat="1" ht="12.75">
      <c r="C756" s="86"/>
    </row>
    <row r="757" s="85" customFormat="1" ht="12.75">
      <c r="C757" s="86"/>
    </row>
    <row r="758" s="85" customFormat="1" ht="12.75">
      <c r="C758" s="86"/>
    </row>
    <row r="759" s="85" customFormat="1" ht="12.75">
      <c r="C759" s="86"/>
    </row>
    <row r="760" s="85" customFormat="1" ht="12.75">
      <c r="C760" s="86"/>
    </row>
    <row r="761" s="85" customFormat="1" ht="12.75">
      <c r="C761" s="86"/>
    </row>
    <row r="762" s="85" customFormat="1" ht="12.75">
      <c r="C762" s="86"/>
    </row>
    <row r="763" s="85" customFormat="1" ht="12.75">
      <c r="C763" s="86"/>
    </row>
    <row r="764" s="85" customFormat="1" ht="12.75">
      <c r="C764" s="86"/>
    </row>
    <row r="765" s="85" customFormat="1" ht="12.75">
      <c r="C765" s="86"/>
    </row>
    <row r="766" s="85" customFormat="1" ht="12.75">
      <c r="C766" s="86"/>
    </row>
    <row r="767" s="85" customFormat="1" ht="12.75">
      <c r="C767" s="86"/>
    </row>
    <row r="768" s="85" customFormat="1" ht="12.75">
      <c r="C768" s="86"/>
    </row>
    <row r="769" s="85" customFormat="1" ht="12.75">
      <c r="C769" s="86"/>
    </row>
    <row r="770" s="85" customFormat="1" ht="12.75">
      <c r="C770" s="86"/>
    </row>
    <row r="771" s="85" customFormat="1" ht="12.75">
      <c r="C771" s="86"/>
    </row>
    <row r="772" s="85" customFormat="1" ht="12.75">
      <c r="C772" s="86"/>
    </row>
    <row r="773" s="85" customFormat="1" ht="12.75">
      <c r="C773" s="86"/>
    </row>
    <row r="774" s="85" customFormat="1" ht="12.75">
      <c r="C774" s="86"/>
    </row>
    <row r="775" s="85" customFormat="1" ht="12.75">
      <c r="C775" s="86"/>
    </row>
    <row r="776" s="85" customFormat="1" ht="12.75">
      <c r="C776" s="86"/>
    </row>
    <row r="777" s="85" customFormat="1" ht="12.75">
      <c r="C777" s="86"/>
    </row>
    <row r="778" s="85" customFormat="1" ht="12.75">
      <c r="C778" s="86"/>
    </row>
    <row r="779" s="85" customFormat="1" ht="12.75">
      <c r="C779" s="86"/>
    </row>
    <row r="780" s="85" customFormat="1" ht="12.75">
      <c r="C780" s="86"/>
    </row>
    <row r="781" s="85" customFormat="1" ht="12.75">
      <c r="C781" s="86"/>
    </row>
    <row r="782" s="85" customFormat="1" ht="12.75">
      <c r="C782" s="86"/>
    </row>
    <row r="783" s="85" customFormat="1" ht="12.75">
      <c r="C783" s="86"/>
    </row>
    <row r="784" s="85" customFormat="1" ht="12.75">
      <c r="C784" s="86"/>
    </row>
    <row r="785" s="85" customFormat="1" ht="12.75">
      <c r="C785" s="86"/>
    </row>
    <row r="786" s="85" customFormat="1" ht="12.75">
      <c r="C786" s="86"/>
    </row>
    <row r="787" s="85" customFormat="1" ht="12.75">
      <c r="C787" s="86"/>
    </row>
    <row r="788" s="85" customFormat="1" ht="12.75">
      <c r="C788" s="86"/>
    </row>
    <row r="789" s="85" customFormat="1" ht="12.75">
      <c r="C789" s="86"/>
    </row>
    <row r="790" s="85" customFormat="1" ht="12.75">
      <c r="C790" s="86"/>
    </row>
    <row r="791" s="85" customFormat="1" ht="12.75">
      <c r="C791" s="86"/>
    </row>
    <row r="792" s="85" customFormat="1" ht="12.75">
      <c r="C792" s="86"/>
    </row>
    <row r="793" s="85" customFormat="1" ht="12.75">
      <c r="C793" s="86"/>
    </row>
    <row r="794" s="85" customFormat="1" ht="12.75">
      <c r="C794" s="86"/>
    </row>
    <row r="795" s="85" customFormat="1" ht="12.75">
      <c r="C795" s="86"/>
    </row>
    <row r="796" s="85" customFormat="1" ht="12.75">
      <c r="C796" s="86"/>
    </row>
    <row r="797" s="85" customFormat="1" ht="12.75">
      <c r="C797" s="86"/>
    </row>
    <row r="798" s="85" customFormat="1" ht="12.75">
      <c r="C798" s="86"/>
    </row>
    <row r="799" s="85" customFormat="1" ht="12.75">
      <c r="C799" s="86"/>
    </row>
    <row r="800" s="85" customFormat="1" ht="12.75">
      <c r="C800" s="86"/>
    </row>
    <row r="801" s="85" customFormat="1" ht="12.75">
      <c r="C801" s="86"/>
    </row>
    <row r="802" s="85" customFormat="1" ht="12.75">
      <c r="C802" s="86"/>
    </row>
    <row r="803" s="85" customFormat="1" ht="12.75">
      <c r="C803" s="86"/>
    </row>
    <row r="804" s="85" customFormat="1" ht="12.75">
      <c r="C804" s="86"/>
    </row>
    <row r="805" s="85" customFormat="1" ht="12.75">
      <c r="C805" s="86"/>
    </row>
    <row r="806" s="85" customFormat="1" ht="12.75">
      <c r="C806" s="86"/>
    </row>
    <row r="807" s="85" customFormat="1" ht="12.75">
      <c r="C807" s="86"/>
    </row>
    <row r="808" s="85" customFormat="1" ht="12.75">
      <c r="C808" s="86"/>
    </row>
    <row r="809" s="85" customFormat="1" ht="12.75">
      <c r="C809" s="86"/>
    </row>
    <row r="810" s="85" customFormat="1" ht="12.75">
      <c r="C810" s="86"/>
    </row>
    <row r="811" s="85" customFormat="1" ht="12.75">
      <c r="C811" s="86"/>
    </row>
    <row r="812" s="85" customFormat="1" ht="12.75">
      <c r="C812" s="86"/>
    </row>
    <row r="813" s="85" customFormat="1" ht="12.75">
      <c r="C813" s="86"/>
    </row>
    <row r="814" s="85" customFormat="1" ht="12.75">
      <c r="C814" s="86"/>
    </row>
    <row r="815" s="85" customFormat="1" ht="12.75">
      <c r="C815" s="86"/>
    </row>
    <row r="816" s="85" customFormat="1" ht="12.75">
      <c r="C816" s="86"/>
    </row>
    <row r="817" s="85" customFormat="1" ht="12.75">
      <c r="C817" s="86"/>
    </row>
    <row r="818" s="85" customFormat="1" ht="12.75">
      <c r="C818" s="86"/>
    </row>
    <row r="819" s="85" customFormat="1" ht="12.75">
      <c r="C819" s="86"/>
    </row>
    <row r="820" s="85" customFormat="1" ht="12.75">
      <c r="C820" s="86"/>
    </row>
    <row r="821" s="85" customFormat="1" ht="12.75">
      <c r="C821" s="86"/>
    </row>
    <row r="822" s="85" customFormat="1" ht="12.75">
      <c r="C822" s="86"/>
    </row>
    <row r="823" s="85" customFormat="1" ht="12.75">
      <c r="C823" s="86"/>
    </row>
    <row r="824" s="85" customFormat="1" ht="12.75">
      <c r="C824" s="86"/>
    </row>
    <row r="825" s="85" customFormat="1" ht="12.75">
      <c r="C825" s="86"/>
    </row>
    <row r="826" s="85" customFormat="1" ht="12.75">
      <c r="C826" s="86"/>
    </row>
    <row r="827" s="85" customFormat="1" ht="12.75">
      <c r="C827" s="86"/>
    </row>
    <row r="828" s="85" customFormat="1" ht="12.75">
      <c r="C828" s="86"/>
    </row>
    <row r="829" s="85" customFormat="1" ht="12.75">
      <c r="C829" s="86"/>
    </row>
    <row r="830" s="85" customFormat="1" ht="12.75">
      <c r="C830" s="86"/>
    </row>
    <row r="831" s="85" customFormat="1" ht="12.75">
      <c r="C831" s="86"/>
    </row>
    <row r="832" s="85" customFormat="1" ht="12.75">
      <c r="C832" s="86"/>
    </row>
    <row r="833" s="85" customFormat="1" ht="12.75">
      <c r="C833" s="86"/>
    </row>
    <row r="834" s="85" customFormat="1" ht="12.75">
      <c r="C834" s="86"/>
    </row>
    <row r="835" s="85" customFormat="1" ht="12.75">
      <c r="C835" s="86"/>
    </row>
    <row r="836" s="85" customFormat="1" ht="12.75">
      <c r="C836" s="86"/>
    </row>
    <row r="837" s="85" customFormat="1" ht="12.75">
      <c r="C837" s="86"/>
    </row>
    <row r="838" s="85" customFormat="1" ht="12.75">
      <c r="C838" s="86"/>
    </row>
    <row r="839" s="85" customFormat="1" ht="12.75">
      <c r="C839" s="86"/>
    </row>
    <row r="840" s="85" customFormat="1" ht="12.75">
      <c r="C840" s="86"/>
    </row>
    <row r="841" s="85" customFormat="1" ht="12.75">
      <c r="C841" s="86"/>
    </row>
    <row r="842" s="85" customFormat="1" ht="12.75">
      <c r="C842" s="86"/>
    </row>
    <row r="843" s="85" customFormat="1" ht="12.75">
      <c r="C843" s="86"/>
    </row>
    <row r="844" s="85" customFormat="1" ht="12.75">
      <c r="C844" s="86"/>
    </row>
    <row r="845" s="85" customFormat="1" ht="12.75">
      <c r="C845" s="86"/>
    </row>
    <row r="846" s="85" customFormat="1" ht="12.75">
      <c r="C846" s="86"/>
    </row>
    <row r="847" s="85" customFormat="1" ht="12.75">
      <c r="C847" s="86"/>
    </row>
    <row r="848" s="85" customFormat="1" ht="12.75">
      <c r="C848" s="86"/>
    </row>
    <row r="849" s="85" customFormat="1" ht="12.75">
      <c r="C849" s="86"/>
    </row>
    <row r="850" s="85" customFormat="1" ht="12.75">
      <c r="C850" s="86"/>
    </row>
    <row r="851" s="85" customFormat="1" ht="12.75">
      <c r="C851" s="86"/>
    </row>
    <row r="852" s="85" customFormat="1" ht="12.75">
      <c r="C852" s="86"/>
    </row>
    <row r="853" s="85" customFormat="1" ht="12.75">
      <c r="C853" s="86"/>
    </row>
    <row r="854" s="85" customFormat="1" ht="12.75">
      <c r="C854" s="86"/>
    </row>
    <row r="855" s="85" customFormat="1" ht="12.75">
      <c r="C855" s="86"/>
    </row>
    <row r="856" s="85" customFormat="1" ht="12.75">
      <c r="C856" s="86"/>
    </row>
    <row r="857" s="85" customFormat="1" ht="12.75">
      <c r="C857" s="86"/>
    </row>
    <row r="858" s="85" customFormat="1" ht="12.75">
      <c r="C858" s="86"/>
    </row>
    <row r="859" s="85" customFormat="1" ht="12.75">
      <c r="C859" s="86"/>
    </row>
    <row r="860" s="85" customFormat="1" ht="12.75">
      <c r="C860" s="86"/>
    </row>
    <row r="861" s="85" customFormat="1" ht="12.75">
      <c r="C861" s="86"/>
    </row>
    <row r="862" s="85" customFormat="1" ht="12.75">
      <c r="C862" s="86"/>
    </row>
    <row r="863" s="85" customFormat="1" ht="12.75">
      <c r="C863" s="86"/>
    </row>
    <row r="864" s="85" customFormat="1" ht="12.75">
      <c r="C864" s="86"/>
    </row>
    <row r="865" s="85" customFormat="1" ht="12.75">
      <c r="C865" s="86"/>
    </row>
    <row r="866" s="85" customFormat="1" ht="12.75">
      <c r="C866" s="86"/>
    </row>
    <row r="867" s="85" customFormat="1" ht="12.75">
      <c r="C867" s="86"/>
    </row>
    <row r="868" s="85" customFormat="1" ht="12.75">
      <c r="C868" s="86"/>
    </row>
    <row r="869" s="85" customFormat="1" ht="12.75">
      <c r="C869" s="86"/>
    </row>
    <row r="870" s="85" customFormat="1" ht="12.75">
      <c r="C870" s="86"/>
    </row>
    <row r="871" s="85" customFormat="1" ht="12.75">
      <c r="C871" s="86"/>
    </row>
    <row r="872" s="85" customFormat="1" ht="12.75">
      <c r="C872" s="86"/>
    </row>
    <row r="873" s="85" customFormat="1" ht="12.75">
      <c r="C873" s="86"/>
    </row>
    <row r="874" s="85" customFormat="1" ht="12.75">
      <c r="C874" s="86"/>
    </row>
    <row r="875" s="85" customFormat="1" ht="12.75">
      <c r="C875" s="86"/>
    </row>
    <row r="876" s="85" customFormat="1" ht="12.75">
      <c r="C876" s="86"/>
    </row>
    <row r="877" s="85" customFormat="1" ht="12.75">
      <c r="C877" s="86"/>
    </row>
    <row r="878" s="85" customFormat="1" ht="12.75">
      <c r="C878" s="86"/>
    </row>
    <row r="879" s="85" customFormat="1" ht="12.75">
      <c r="C879" s="86"/>
    </row>
    <row r="880" s="85" customFormat="1" ht="12.75">
      <c r="C880" s="86"/>
    </row>
    <row r="881" s="85" customFormat="1" ht="12.75">
      <c r="C881" s="86"/>
    </row>
    <row r="882" s="85" customFormat="1" ht="12.75">
      <c r="C882" s="86"/>
    </row>
    <row r="883" s="85" customFormat="1" ht="12.75">
      <c r="C883" s="86"/>
    </row>
    <row r="884" s="85" customFormat="1" ht="12.75">
      <c r="C884" s="86"/>
    </row>
    <row r="885" s="85" customFormat="1" ht="12.75">
      <c r="C885" s="86"/>
    </row>
    <row r="886" s="85" customFormat="1" ht="12.75">
      <c r="C886" s="86"/>
    </row>
    <row r="887" s="85" customFormat="1" ht="12.75">
      <c r="C887" s="86"/>
    </row>
    <row r="888" s="85" customFormat="1" ht="12.75">
      <c r="C888" s="86"/>
    </row>
    <row r="889" s="85" customFormat="1" ht="12.75">
      <c r="C889" s="86"/>
    </row>
    <row r="890" s="85" customFormat="1" ht="12.75">
      <c r="C890" s="86"/>
    </row>
    <row r="891" s="85" customFormat="1" ht="12.75">
      <c r="C891" s="86"/>
    </row>
    <row r="892" s="85" customFormat="1" ht="12.75">
      <c r="C892" s="86"/>
    </row>
    <row r="893" s="85" customFormat="1" ht="12.75">
      <c r="C893" s="86"/>
    </row>
    <row r="894" s="85" customFormat="1" ht="12.75">
      <c r="C894" s="86"/>
    </row>
    <row r="895" s="85" customFormat="1" ht="12.75">
      <c r="C895" s="86"/>
    </row>
    <row r="896" s="85" customFormat="1" ht="12.75">
      <c r="C896" s="86"/>
    </row>
    <row r="897" s="85" customFormat="1" ht="12.75">
      <c r="C897" s="86"/>
    </row>
    <row r="898" s="85" customFormat="1" ht="12.75">
      <c r="C898" s="86"/>
    </row>
    <row r="899" s="85" customFormat="1" ht="12.75">
      <c r="C899" s="86"/>
    </row>
    <row r="900" s="85" customFormat="1" ht="12.75">
      <c r="C900" s="86"/>
    </row>
    <row r="901" s="85" customFormat="1" ht="12.75">
      <c r="C901" s="86"/>
    </row>
    <row r="902" s="85" customFormat="1" ht="12.75">
      <c r="C902" s="86"/>
    </row>
    <row r="903" s="85" customFormat="1" ht="12.75">
      <c r="C903" s="86"/>
    </row>
    <row r="904" s="85" customFormat="1" ht="12.75">
      <c r="C904" s="86"/>
    </row>
    <row r="905" s="85" customFormat="1" ht="12.75">
      <c r="C905" s="86"/>
    </row>
    <row r="906" s="85" customFormat="1" ht="12.75">
      <c r="C906" s="86"/>
    </row>
    <row r="907" s="85" customFormat="1" ht="12.75">
      <c r="C907" s="86"/>
    </row>
    <row r="908" s="85" customFormat="1" ht="12.75">
      <c r="C908" s="86"/>
    </row>
    <row r="909" s="85" customFormat="1" ht="12.75">
      <c r="C909" s="86"/>
    </row>
    <row r="910" s="85" customFormat="1" ht="12.75">
      <c r="C910" s="86"/>
    </row>
    <row r="911" s="85" customFormat="1" ht="12.75">
      <c r="C911" s="86"/>
    </row>
    <row r="912" s="85" customFormat="1" ht="12.75">
      <c r="C912" s="86"/>
    </row>
    <row r="913" s="85" customFormat="1" ht="12.75">
      <c r="C913" s="86"/>
    </row>
    <row r="914" s="85" customFormat="1" ht="12.75">
      <c r="C914" s="86"/>
    </row>
    <row r="915" s="85" customFormat="1" ht="12.75">
      <c r="C915" s="86"/>
    </row>
    <row r="916" s="85" customFormat="1" ht="12.75">
      <c r="C916" s="86"/>
    </row>
    <row r="917" s="85" customFormat="1" ht="12.75">
      <c r="C917" s="86"/>
    </row>
    <row r="918" s="85" customFormat="1" ht="12.75">
      <c r="C918" s="86"/>
    </row>
    <row r="919" s="85" customFormat="1" ht="12.75">
      <c r="C919" s="86"/>
    </row>
    <row r="920" s="85" customFormat="1" ht="12.75">
      <c r="C920" s="86"/>
    </row>
    <row r="921" s="85" customFormat="1" ht="12.75">
      <c r="C921" s="86"/>
    </row>
    <row r="922" s="85" customFormat="1" ht="12.75">
      <c r="C922" s="86"/>
    </row>
    <row r="923" s="85" customFormat="1" ht="12.75">
      <c r="C923" s="86"/>
    </row>
    <row r="924" s="85" customFormat="1" ht="12.75">
      <c r="C924" s="86"/>
    </row>
    <row r="925" s="85" customFormat="1" ht="12.75">
      <c r="C925" s="86"/>
    </row>
    <row r="926" s="85" customFormat="1" ht="12.75">
      <c r="C926" s="86"/>
    </row>
    <row r="927" s="85" customFormat="1" ht="12.75">
      <c r="C927" s="86"/>
    </row>
    <row r="928" s="85" customFormat="1" ht="12.75">
      <c r="C928" s="86"/>
    </row>
    <row r="929" s="85" customFormat="1" ht="12.75">
      <c r="C929" s="86"/>
    </row>
    <row r="930" s="85" customFormat="1" ht="12.75">
      <c r="C930" s="86"/>
    </row>
    <row r="931" s="85" customFormat="1" ht="12.75">
      <c r="C931" s="86"/>
    </row>
    <row r="932" s="85" customFormat="1" ht="12.75">
      <c r="C932" s="86"/>
    </row>
    <row r="933" s="85" customFormat="1" ht="12.75">
      <c r="C933" s="86"/>
    </row>
    <row r="934" s="85" customFormat="1" ht="12.75">
      <c r="C934" s="86"/>
    </row>
    <row r="935" s="85" customFormat="1" ht="12.75">
      <c r="C935" s="86"/>
    </row>
    <row r="936" s="85" customFormat="1" ht="12.75">
      <c r="C936" s="86"/>
    </row>
    <row r="937" s="85" customFormat="1" ht="12.75">
      <c r="C937" s="86"/>
    </row>
    <row r="938" s="85" customFormat="1" ht="12.75">
      <c r="C938" s="86"/>
    </row>
    <row r="939" s="85" customFormat="1" ht="12.75">
      <c r="C939" s="86"/>
    </row>
    <row r="940" s="85" customFormat="1" ht="12.75">
      <c r="C940" s="86"/>
    </row>
    <row r="941" s="85" customFormat="1" ht="12.75">
      <c r="C941" s="86"/>
    </row>
    <row r="942" s="85" customFormat="1" ht="12.75">
      <c r="C942" s="86"/>
    </row>
    <row r="943" s="85" customFormat="1" ht="12.75">
      <c r="C943" s="86"/>
    </row>
    <row r="944" s="85" customFormat="1" ht="12.75">
      <c r="C944" s="86"/>
    </row>
    <row r="945" s="85" customFormat="1" ht="12.75">
      <c r="C945" s="86"/>
    </row>
    <row r="946" s="85" customFormat="1" ht="12.75">
      <c r="C946" s="86"/>
    </row>
    <row r="947" s="85" customFormat="1" ht="12.75">
      <c r="C947" s="86"/>
    </row>
    <row r="948" s="85" customFormat="1" ht="12.75">
      <c r="C948" s="86"/>
    </row>
    <row r="949" s="85" customFormat="1" ht="12.75">
      <c r="C949" s="86"/>
    </row>
    <row r="950" s="85" customFormat="1" ht="12.75">
      <c r="C950" s="86"/>
    </row>
    <row r="951" s="85" customFormat="1" ht="12.75">
      <c r="C951" s="86"/>
    </row>
    <row r="952" s="85" customFormat="1" ht="12.75">
      <c r="C952" s="86"/>
    </row>
    <row r="953" s="85" customFormat="1" ht="12.75">
      <c r="C953" s="86"/>
    </row>
    <row r="954" s="85" customFormat="1" ht="12.75">
      <c r="C954" s="86"/>
    </row>
    <row r="955" s="85" customFormat="1" ht="12.75">
      <c r="C955" s="86"/>
    </row>
    <row r="956" s="85" customFormat="1" ht="12.75">
      <c r="C956" s="86"/>
    </row>
    <row r="957" s="85" customFormat="1" ht="12.75">
      <c r="C957" s="86"/>
    </row>
    <row r="958" s="85" customFormat="1" ht="12.75">
      <c r="C958" s="86"/>
    </row>
    <row r="959" s="85" customFormat="1" ht="12.75">
      <c r="C959" s="86"/>
    </row>
    <row r="960" s="85" customFormat="1" ht="12.75">
      <c r="C960" s="86"/>
    </row>
    <row r="961" s="85" customFormat="1" ht="12.75">
      <c r="C961" s="86"/>
    </row>
    <row r="962" s="85" customFormat="1" ht="12.75">
      <c r="C962" s="86"/>
    </row>
    <row r="963" s="85" customFormat="1" ht="12.75">
      <c r="C963" s="86"/>
    </row>
    <row r="964" s="85" customFormat="1" ht="12.75">
      <c r="C964" s="86"/>
    </row>
    <row r="965" s="85" customFormat="1" ht="12.75">
      <c r="C965" s="86"/>
    </row>
    <row r="966" s="85" customFormat="1" ht="12.75">
      <c r="C966" s="86"/>
    </row>
    <row r="967" s="85" customFormat="1" ht="12.75">
      <c r="C967" s="86"/>
    </row>
    <row r="968" s="85" customFormat="1" ht="12.75">
      <c r="C968" s="86"/>
    </row>
    <row r="969" s="85" customFormat="1" ht="12.75">
      <c r="C969" s="86"/>
    </row>
    <row r="970" s="85" customFormat="1" ht="12.75">
      <c r="C970" s="86"/>
    </row>
    <row r="971" s="85" customFormat="1" ht="12.75">
      <c r="C971" s="86"/>
    </row>
    <row r="972" s="85" customFormat="1" ht="12.75">
      <c r="C972" s="86"/>
    </row>
    <row r="973" s="85" customFormat="1" ht="12.75">
      <c r="C973" s="86"/>
    </row>
    <row r="974" s="85" customFormat="1" ht="12.75">
      <c r="C974" s="86"/>
    </row>
    <row r="975" s="85" customFormat="1" ht="12.75">
      <c r="C975" s="86"/>
    </row>
    <row r="976" s="85" customFormat="1" ht="12.75">
      <c r="C976" s="86"/>
    </row>
    <row r="977" s="85" customFormat="1" ht="12.75">
      <c r="C977" s="86"/>
    </row>
    <row r="978" s="85" customFormat="1" ht="12.75">
      <c r="C978" s="86"/>
    </row>
    <row r="979" s="85" customFormat="1" ht="12.75">
      <c r="C979" s="86"/>
    </row>
    <row r="980" s="85" customFormat="1" ht="12.75">
      <c r="C980" s="86"/>
    </row>
    <row r="981" s="85" customFormat="1" ht="12.75">
      <c r="C981" s="86"/>
    </row>
    <row r="982" s="85" customFormat="1" ht="12.75">
      <c r="C982" s="86"/>
    </row>
    <row r="983" s="85" customFormat="1" ht="12.75">
      <c r="C983" s="86"/>
    </row>
    <row r="984" s="85" customFormat="1" ht="12.75">
      <c r="C984" s="86"/>
    </row>
    <row r="985" s="85" customFormat="1" ht="12.75">
      <c r="C985" s="86"/>
    </row>
    <row r="986" s="85" customFormat="1" ht="12.75">
      <c r="C986" s="86"/>
    </row>
    <row r="987" s="85" customFormat="1" ht="12.75">
      <c r="C987" s="86"/>
    </row>
    <row r="988" s="85" customFormat="1" ht="12.75">
      <c r="C988" s="86"/>
    </row>
    <row r="989" s="85" customFormat="1" ht="12.75">
      <c r="C989" s="86"/>
    </row>
    <row r="990" s="85" customFormat="1" ht="12.75">
      <c r="C990" s="86"/>
    </row>
    <row r="991" s="85" customFormat="1" ht="12.75">
      <c r="C991" s="86"/>
    </row>
    <row r="992" s="85" customFormat="1" ht="12.75">
      <c r="C992" s="86"/>
    </row>
    <row r="993" s="85" customFormat="1" ht="12.75">
      <c r="C993" s="86"/>
    </row>
    <row r="994" s="85" customFormat="1" ht="12.75">
      <c r="C994" s="86"/>
    </row>
    <row r="995" s="85" customFormat="1" ht="12.75">
      <c r="C995" s="86"/>
    </row>
    <row r="996" s="85" customFormat="1" ht="12.75">
      <c r="C996" s="86"/>
    </row>
    <row r="997" s="85" customFormat="1" ht="12.75">
      <c r="C997" s="86"/>
    </row>
    <row r="998" s="85" customFormat="1" ht="12.75">
      <c r="C998" s="86"/>
    </row>
    <row r="999" s="85" customFormat="1" ht="12.75">
      <c r="C999" s="86"/>
    </row>
    <row r="1000" s="85" customFormat="1" ht="12.75">
      <c r="C1000" s="86"/>
    </row>
    <row r="1001" s="85" customFormat="1" ht="12.75">
      <c r="C1001" s="86"/>
    </row>
    <row r="1002" s="85" customFormat="1" ht="12.75">
      <c r="C1002" s="86"/>
    </row>
    <row r="1003" s="85" customFormat="1" ht="12.75">
      <c r="C1003" s="86"/>
    </row>
    <row r="1004" s="85" customFormat="1" ht="12.75">
      <c r="C1004" s="86"/>
    </row>
    <row r="1005" s="85" customFormat="1" ht="12.75">
      <c r="C1005" s="86"/>
    </row>
    <row r="1006" s="85" customFormat="1" ht="12.75">
      <c r="C1006" s="86"/>
    </row>
    <row r="1007" s="85" customFormat="1" ht="12.75">
      <c r="C1007" s="86"/>
    </row>
    <row r="1008" s="85" customFormat="1" ht="12.75">
      <c r="C1008" s="86"/>
    </row>
    <row r="1009" s="85" customFormat="1" ht="12.75">
      <c r="C1009" s="86"/>
    </row>
    <row r="1010" s="85" customFormat="1" ht="12.75">
      <c r="C1010" s="86"/>
    </row>
    <row r="1011" s="85" customFormat="1" ht="12.75">
      <c r="C1011" s="86"/>
    </row>
    <row r="1012" s="85" customFormat="1" ht="12.75">
      <c r="C1012" s="86"/>
    </row>
    <row r="1013" s="85" customFormat="1" ht="12.75">
      <c r="C1013" s="86"/>
    </row>
    <row r="1014" s="85" customFormat="1" ht="12.75">
      <c r="C1014" s="86"/>
    </row>
    <row r="1015" s="85" customFormat="1" ht="12.75">
      <c r="C1015" s="86"/>
    </row>
    <row r="1016" s="85" customFormat="1" ht="12.75">
      <c r="C1016" s="86"/>
    </row>
    <row r="1017" s="85" customFormat="1" ht="12.75">
      <c r="C1017" s="86"/>
    </row>
    <row r="1018" s="85" customFormat="1" ht="12.75">
      <c r="C1018" s="86"/>
    </row>
    <row r="1019" s="85" customFormat="1" ht="12.75">
      <c r="C1019" s="86"/>
    </row>
    <row r="1020" s="85" customFormat="1" ht="12.75">
      <c r="C1020" s="86"/>
    </row>
    <row r="1021" s="85" customFormat="1" ht="12.75">
      <c r="C1021" s="86"/>
    </row>
    <row r="1022" s="85" customFormat="1" ht="12.75">
      <c r="C1022" s="86"/>
    </row>
    <row r="1023" s="85" customFormat="1" ht="12.75">
      <c r="C1023" s="86"/>
    </row>
    <row r="1024" s="85" customFormat="1" ht="12.75">
      <c r="C1024" s="86"/>
    </row>
    <row r="1025" s="85" customFormat="1" ht="12.75">
      <c r="C1025" s="86"/>
    </row>
    <row r="1026" s="85" customFormat="1" ht="12.75">
      <c r="C1026" s="86"/>
    </row>
    <row r="1027" s="85" customFormat="1" ht="12.75">
      <c r="C1027" s="86"/>
    </row>
    <row r="1028" s="85" customFormat="1" ht="12.75">
      <c r="C1028" s="86"/>
    </row>
    <row r="1029" s="85" customFormat="1" ht="12.75">
      <c r="C1029" s="86"/>
    </row>
    <row r="1030" s="85" customFormat="1" ht="12.75">
      <c r="C1030" s="86"/>
    </row>
    <row r="1031" s="85" customFormat="1" ht="12.75">
      <c r="C1031" s="86"/>
    </row>
    <row r="1032" s="85" customFormat="1" ht="12.75">
      <c r="C1032" s="86"/>
    </row>
    <row r="1033" s="85" customFormat="1" ht="12.75">
      <c r="C1033" s="86"/>
    </row>
    <row r="1034" s="85" customFormat="1" ht="12.75">
      <c r="C1034" s="86"/>
    </row>
    <row r="1035" s="85" customFormat="1" ht="12.75">
      <c r="C1035" s="86"/>
    </row>
    <row r="1036" s="85" customFormat="1" ht="12.75">
      <c r="C1036" s="86"/>
    </row>
    <row r="1037" s="85" customFormat="1" ht="12.75">
      <c r="C1037" s="86"/>
    </row>
    <row r="1038" s="85" customFormat="1" ht="12.75">
      <c r="C1038" s="86"/>
    </row>
    <row r="1039" s="85" customFormat="1" ht="12.75">
      <c r="C1039" s="86"/>
    </row>
    <row r="1040" s="85" customFormat="1" ht="12.75">
      <c r="C1040" s="86"/>
    </row>
    <row r="1041" s="85" customFormat="1" ht="12.75">
      <c r="C1041" s="86"/>
    </row>
    <row r="1042" s="85" customFormat="1" ht="12.75">
      <c r="C1042" s="86"/>
    </row>
    <row r="1043" s="85" customFormat="1" ht="12.75">
      <c r="C1043" s="86"/>
    </row>
    <row r="1044" s="85" customFormat="1" ht="12.75">
      <c r="C1044" s="86"/>
    </row>
    <row r="1045" s="85" customFormat="1" ht="12.75">
      <c r="C1045" s="86"/>
    </row>
    <row r="1046" s="85" customFormat="1" ht="12.75">
      <c r="C1046" s="86"/>
    </row>
    <row r="1047" s="85" customFormat="1" ht="12.75">
      <c r="C1047" s="86"/>
    </row>
    <row r="1048" s="85" customFormat="1" ht="12.75">
      <c r="C1048" s="86"/>
    </row>
    <row r="1049" s="85" customFormat="1" ht="12.75">
      <c r="C1049" s="86"/>
    </row>
    <row r="1050" s="85" customFormat="1" ht="12.75">
      <c r="C1050" s="86"/>
    </row>
    <row r="1051" s="85" customFormat="1" ht="12.75">
      <c r="C1051" s="86"/>
    </row>
    <row r="1052" s="85" customFormat="1" ht="12.75">
      <c r="C1052" s="86"/>
    </row>
    <row r="1053" s="85" customFormat="1" ht="12.75">
      <c r="C1053" s="86"/>
    </row>
    <row r="1054" s="85" customFormat="1" ht="12.75">
      <c r="C1054" s="86"/>
    </row>
    <row r="1055" s="85" customFormat="1" ht="12.75">
      <c r="C1055" s="86"/>
    </row>
    <row r="1056" s="85" customFormat="1" ht="12.75">
      <c r="C1056" s="86"/>
    </row>
    <row r="1057" s="85" customFormat="1" ht="12.75">
      <c r="C1057" s="86"/>
    </row>
    <row r="1058" s="85" customFormat="1" ht="12.75">
      <c r="C1058" s="86"/>
    </row>
    <row r="1059" s="85" customFormat="1" ht="12.75">
      <c r="C1059" s="86"/>
    </row>
    <row r="1060" s="85" customFormat="1" ht="12.75">
      <c r="C1060" s="86"/>
    </row>
    <row r="1061" s="85" customFormat="1" ht="12.75">
      <c r="C1061" s="86"/>
    </row>
    <row r="1062" s="85" customFormat="1" ht="12.75">
      <c r="C1062" s="86"/>
    </row>
    <row r="1063" s="85" customFormat="1" ht="12.75">
      <c r="C1063" s="86"/>
    </row>
    <row r="1064" s="85" customFormat="1" ht="12.75">
      <c r="C1064" s="86"/>
    </row>
    <row r="1065" s="85" customFormat="1" ht="12.75">
      <c r="C1065" s="86"/>
    </row>
    <row r="1066" s="85" customFormat="1" ht="12.75">
      <c r="C1066" s="86"/>
    </row>
    <row r="1067" s="85" customFormat="1" ht="12.75">
      <c r="C1067" s="86"/>
    </row>
    <row r="1068" s="85" customFormat="1" ht="12.75">
      <c r="C1068" s="86"/>
    </row>
    <row r="1069" s="85" customFormat="1" ht="12.75">
      <c r="C1069" s="86"/>
    </row>
    <row r="1070" s="85" customFormat="1" ht="12.75">
      <c r="C1070" s="86"/>
    </row>
    <row r="1071" s="85" customFormat="1" ht="12.75">
      <c r="C1071" s="86"/>
    </row>
    <row r="1072" s="85" customFormat="1" ht="12.75">
      <c r="C1072" s="86"/>
    </row>
    <row r="1073" s="85" customFormat="1" ht="12.75">
      <c r="C1073" s="86"/>
    </row>
    <row r="1074" s="85" customFormat="1" ht="12.75">
      <c r="C1074" s="86"/>
    </row>
    <row r="1075" s="85" customFormat="1" ht="12.75">
      <c r="C1075" s="86"/>
    </row>
    <row r="1076" s="85" customFormat="1" ht="12.75">
      <c r="C1076" s="86"/>
    </row>
    <row r="1077" s="85" customFormat="1" ht="12.75">
      <c r="C1077" s="86"/>
    </row>
    <row r="1078" s="85" customFormat="1" ht="12.75">
      <c r="C1078" s="86"/>
    </row>
    <row r="1079" s="85" customFormat="1" ht="12.75">
      <c r="C1079" s="86"/>
    </row>
    <row r="1080" s="85" customFormat="1" ht="12.75">
      <c r="C1080" s="86"/>
    </row>
    <row r="1081" s="85" customFormat="1" ht="12.75">
      <c r="C1081" s="86"/>
    </row>
    <row r="1082" s="85" customFormat="1" ht="12.75">
      <c r="C1082" s="86"/>
    </row>
    <row r="1083" s="85" customFormat="1" ht="12.75">
      <c r="C1083" s="86"/>
    </row>
    <row r="1084" s="85" customFormat="1" ht="12.75">
      <c r="C1084" s="86"/>
    </row>
    <row r="1085" s="85" customFormat="1" ht="12.75">
      <c r="C1085" s="86"/>
    </row>
    <row r="1086" s="85" customFormat="1" ht="12.75">
      <c r="C1086" s="86"/>
    </row>
    <row r="1087" s="85" customFormat="1" ht="12.75">
      <c r="C1087" s="86"/>
    </row>
    <row r="1088" s="85" customFormat="1" ht="12.75">
      <c r="C1088" s="86"/>
    </row>
    <row r="1089" s="85" customFormat="1" ht="12.75">
      <c r="C1089" s="86"/>
    </row>
    <row r="1090" s="85" customFormat="1" ht="12.75">
      <c r="C1090" s="86"/>
    </row>
    <row r="1091" s="85" customFormat="1" ht="12.75">
      <c r="C1091" s="86"/>
    </row>
    <row r="1092" s="85" customFormat="1" ht="12.75">
      <c r="C1092" s="86"/>
    </row>
    <row r="1093" s="85" customFormat="1" ht="12.75">
      <c r="C1093" s="86"/>
    </row>
    <row r="1094" s="85" customFormat="1" ht="12.75">
      <c r="C1094" s="86"/>
    </row>
    <row r="1095" s="85" customFormat="1" ht="12.75">
      <c r="C1095" s="86"/>
    </row>
    <row r="1096" s="85" customFormat="1" ht="12.75">
      <c r="C1096" s="86"/>
    </row>
    <row r="1097" s="85" customFormat="1" ht="12.75">
      <c r="C1097" s="86"/>
    </row>
    <row r="1098" s="85" customFormat="1" ht="12.75">
      <c r="C1098" s="86"/>
    </row>
    <row r="1099" s="85" customFormat="1" ht="12.75">
      <c r="C1099" s="86"/>
    </row>
    <row r="1100" s="85" customFormat="1" ht="12.75">
      <c r="C1100" s="86"/>
    </row>
    <row r="1101" s="85" customFormat="1" ht="12.75">
      <c r="C1101" s="86"/>
    </row>
    <row r="1102" s="85" customFormat="1" ht="12.75">
      <c r="C1102" s="86"/>
    </row>
    <row r="1103" s="85" customFormat="1" ht="12.75">
      <c r="C1103" s="86"/>
    </row>
    <row r="1104" s="85" customFormat="1" ht="12.75">
      <c r="C1104" s="86"/>
    </row>
    <row r="1105" s="85" customFormat="1" ht="12.75">
      <c r="C1105" s="86"/>
    </row>
    <row r="1106" s="85" customFormat="1" ht="12.75">
      <c r="C1106" s="86"/>
    </row>
    <row r="1107" s="85" customFormat="1" ht="12.75">
      <c r="C1107" s="86"/>
    </row>
    <row r="1108" s="85" customFormat="1" ht="12.75">
      <c r="C1108" s="86"/>
    </row>
    <row r="1109" s="85" customFormat="1" ht="12.75">
      <c r="C1109" s="86"/>
    </row>
    <row r="1110" s="85" customFormat="1" ht="12.75">
      <c r="C1110" s="86"/>
    </row>
    <row r="1111" s="85" customFormat="1" ht="12.75">
      <c r="C1111" s="86"/>
    </row>
    <row r="1112" s="85" customFormat="1" ht="12.75">
      <c r="C1112" s="86"/>
    </row>
    <row r="1113" s="85" customFormat="1" ht="12.75">
      <c r="C1113" s="86"/>
    </row>
    <row r="1114" s="85" customFormat="1" ht="12.75">
      <c r="C1114" s="86"/>
    </row>
    <row r="1115" s="85" customFormat="1" ht="12.75">
      <c r="C1115" s="86"/>
    </row>
    <row r="1116" s="85" customFormat="1" ht="12.75">
      <c r="C1116" s="86"/>
    </row>
    <row r="1117" s="85" customFormat="1" ht="12.75">
      <c r="C1117" s="86"/>
    </row>
    <row r="1118" s="85" customFormat="1" ht="12.75">
      <c r="C1118" s="86"/>
    </row>
    <row r="1119" s="85" customFormat="1" ht="12.75">
      <c r="C1119" s="86"/>
    </row>
    <row r="1120" s="85" customFormat="1" ht="12.75">
      <c r="C1120" s="86"/>
    </row>
    <row r="1121" s="85" customFormat="1" ht="12.75">
      <c r="C1121" s="86"/>
    </row>
    <row r="1122" s="85" customFormat="1" ht="12.75">
      <c r="C1122" s="86"/>
    </row>
    <row r="1123" s="85" customFormat="1" ht="12.75">
      <c r="C1123" s="86"/>
    </row>
    <row r="1124" s="85" customFormat="1" ht="12.75">
      <c r="C1124" s="86"/>
    </row>
    <row r="1125" s="85" customFormat="1" ht="12.75">
      <c r="C1125" s="86"/>
    </row>
    <row r="1126" s="85" customFormat="1" ht="12.75">
      <c r="C1126" s="86"/>
    </row>
    <row r="1127" s="85" customFormat="1" ht="12.75">
      <c r="C1127" s="86"/>
    </row>
    <row r="1128" s="85" customFormat="1" ht="12.75">
      <c r="C1128" s="86"/>
    </row>
    <row r="1129" s="85" customFormat="1" ht="12.75">
      <c r="C1129" s="86"/>
    </row>
    <row r="1130" s="85" customFormat="1" ht="12.75">
      <c r="C1130" s="86"/>
    </row>
    <row r="1131" s="85" customFormat="1" ht="12.75">
      <c r="C1131" s="86"/>
    </row>
    <row r="1132" s="85" customFormat="1" ht="12.75">
      <c r="C1132" s="86"/>
    </row>
    <row r="1133" s="85" customFormat="1" ht="12.75">
      <c r="C1133" s="86"/>
    </row>
    <row r="1134" s="85" customFormat="1" ht="12.75">
      <c r="C1134" s="86"/>
    </row>
    <row r="1135" s="85" customFormat="1" ht="12.75">
      <c r="C1135" s="86"/>
    </row>
    <row r="1136" s="85" customFormat="1" ht="12.75">
      <c r="C1136" s="86"/>
    </row>
    <row r="1137" s="85" customFormat="1" ht="12.75">
      <c r="C1137" s="86"/>
    </row>
    <row r="1138" s="85" customFormat="1" ht="12.75">
      <c r="C1138" s="86"/>
    </row>
    <row r="1139" s="85" customFormat="1" ht="12.75">
      <c r="C1139" s="86"/>
    </row>
    <row r="1140" s="85" customFormat="1" ht="12.75">
      <c r="C1140" s="86"/>
    </row>
    <row r="1141" s="85" customFormat="1" ht="12.75">
      <c r="C1141" s="86"/>
    </row>
    <row r="1142" s="85" customFormat="1" ht="12.75">
      <c r="C1142" s="86"/>
    </row>
    <row r="1143" s="85" customFormat="1" ht="12.75">
      <c r="C1143" s="86"/>
    </row>
    <row r="1144" s="85" customFormat="1" ht="12.75">
      <c r="C1144" s="86"/>
    </row>
    <row r="1145" s="85" customFormat="1" ht="12.75">
      <c r="C1145" s="86"/>
    </row>
    <row r="1146" s="85" customFormat="1" ht="12.75">
      <c r="C1146" s="86"/>
    </row>
    <row r="1147" s="85" customFormat="1" ht="12.75">
      <c r="C1147" s="86"/>
    </row>
    <row r="1148" s="85" customFormat="1" ht="12.75">
      <c r="C1148" s="86"/>
    </row>
    <row r="1149" s="85" customFormat="1" ht="12.75">
      <c r="C1149" s="86"/>
    </row>
    <row r="1150" s="85" customFormat="1" ht="12.75">
      <c r="C1150" s="86"/>
    </row>
    <row r="1151" s="85" customFormat="1" ht="12.75">
      <c r="C1151" s="86"/>
    </row>
    <row r="1152" s="85" customFormat="1" ht="12.75">
      <c r="C1152" s="86"/>
    </row>
    <row r="1153" s="85" customFormat="1" ht="12.75">
      <c r="C1153" s="86"/>
    </row>
    <row r="1154" s="85" customFormat="1" ht="12.75">
      <c r="C1154" s="86"/>
    </row>
    <row r="1155" s="85" customFormat="1" ht="12.75">
      <c r="C1155" s="86"/>
    </row>
    <row r="1156" s="85" customFormat="1" ht="12.75">
      <c r="C1156" s="86"/>
    </row>
    <row r="1157" s="85" customFormat="1" ht="12.75">
      <c r="C1157" s="86"/>
    </row>
    <row r="1158" s="85" customFormat="1" ht="12.75">
      <c r="C1158" s="86"/>
    </row>
    <row r="1159" s="85" customFormat="1" ht="12.75">
      <c r="C1159" s="86"/>
    </row>
    <row r="1160" s="85" customFormat="1" ht="12.75">
      <c r="C1160" s="86"/>
    </row>
    <row r="1161" s="85" customFormat="1" ht="12.75">
      <c r="C1161" s="86"/>
    </row>
    <row r="1162" s="85" customFormat="1" ht="12.75">
      <c r="C1162" s="86"/>
    </row>
    <row r="1163" s="85" customFormat="1" ht="12.75">
      <c r="C1163" s="86"/>
    </row>
    <row r="1164" s="85" customFormat="1" ht="12.75">
      <c r="C1164" s="86"/>
    </row>
    <row r="1165" s="85" customFormat="1" ht="12.75">
      <c r="C1165" s="86"/>
    </row>
    <row r="1166" s="85" customFormat="1" ht="12.75">
      <c r="C1166" s="86"/>
    </row>
    <row r="1167" s="85" customFormat="1" ht="12.75">
      <c r="C1167" s="86"/>
    </row>
    <row r="1168" s="85" customFormat="1" ht="12.75">
      <c r="C1168" s="86"/>
    </row>
    <row r="1169" s="85" customFormat="1" ht="12.75">
      <c r="C1169" s="86"/>
    </row>
    <row r="1170" s="85" customFormat="1" ht="12.75">
      <c r="C1170" s="86"/>
    </row>
    <row r="1171" s="85" customFormat="1" ht="12.75">
      <c r="C1171" s="86"/>
    </row>
    <row r="1172" s="85" customFormat="1" ht="12.75">
      <c r="C1172" s="86"/>
    </row>
    <row r="1173" s="85" customFormat="1" ht="12.75">
      <c r="C1173" s="86"/>
    </row>
    <row r="1174" s="85" customFormat="1" ht="12.75">
      <c r="C1174" s="86"/>
    </row>
    <row r="1175" s="85" customFormat="1" ht="12.75">
      <c r="C1175" s="86"/>
    </row>
    <row r="1176" s="85" customFormat="1" ht="12.75">
      <c r="C1176" s="86"/>
    </row>
    <row r="1177" s="85" customFormat="1" ht="12.75">
      <c r="C1177" s="86"/>
    </row>
    <row r="1178" s="85" customFormat="1" ht="12.75">
      <c r="C1178" s="86"/>
    </row>
    <row r="1179" s="85" customFormat="1" ht="12.75">
      <c r="C1179" s="86"/>
    </row>
    <row r="1180" s="85" customFormat="1" ht="12.75">
      <c r="C1180" s="86"/>
    </row>
    <row r="1181" s="85" customFormat="1" ht="12.75">
      <c r="C1181" s="86"/>
    </row>
    <row r="1182" s="85" customFormat="1" ht="12.75">
      <c r="C1182" s="86"/>
    </row>
    <row r="1183" s="85" customFormat="1" ht="12.75">
      <c r="C1183" s="86"/>
    </row>
    <row r="1184" s="85" customFormat="1" ht="12.75">
      <c r="C1184" s="86"/>
    </row>
    <row r="1185" s="85" customFormat="1" ht="12.75">
      <c r="C1185" s="86"/>
    </row>
    <row r="1186" s="85" customFormat="1" ht="12.75">
      <c r="C1186" s="86"/>
    </row>
    <row r="1187" s="85" customFormat="1" ht="12.75">
      <c r="C1187" s="86"/>
    </row>
    <row r="1188" s="85" customFormat="1" ht="12.75">
      <c r="C1188" s="86"/>
    </row>
    <row r="1189" s="85" customFormat="1" ht="12.75">
      <c r="C1189" s="86"/>
    </row>
    <row r="1190" s="85" customFormat="1" ht="12.75">
      <c r="C1190" s="86"/>
    </row>
    <row r="1191" s="85" customFormat="1" ht="12.75">
      <c r="C1191" s="86"/>
    </row>
    <row r="1192" s="85" customFormat="1" ht="12.75">
      <c r="C1192" s="86"/>
    </row>
    <row r="1193" s="85" customFormat="1" ht="12.75">
      <c r="C1193" s="86"/>
    </row>
    <row r="1194" s="85" customFormat="1" ht="12.75">
      <c r="C1194" s="86"/>
    </row>
    <row r="1195" s="85" customFormat="1" ht="12.75">
      <c r="C1195" s="86"/>
    </row>
    <row r="1196" s="85" customFormat="1" ht="12.75">
      <c r="C1196" s="86"/>
    </row>
    <row r="1197" s="85" customFormat="1" ht="12.75">
      <c r="C1197" s="86"/>
    </row>
    <row r="1198" s="85" customFormat="1" ht="12.75">
      <c r="C1198" s="86"/>
    </row>
    <row r="1199" s="85" customFormat="1" ht="12.75">
      <c r="C1199" s="86"/>
    </row>
    <row r="1200" s="85" customFormat="1" ht="12.75">
      <c r="C1200" s="86"/>
    </row>
    <row r="1201" s="85" customFormat="1" ht="12.75">
      <c r="C1201" s="86"/>
    </row>
    <row r="1202" s="85" customFormat="1" ht="12.75">
      <c r="C1202" s="86"/>
    </row>
    <row r="1203" s="85" customFormat="1" ht="12.75">
      <c r="C1203" s="86"/>
    </row>
    <row r="1204" s="85" customFormat="1" ht="12.75">
      <c r="C1204" s="86"/>
    </row>
    <row r="1205" s="85" customFormat="1" ht="12.75">
      <c r="C1205" s="86"/>
    </row>
    <row r="1206" s="85" customFormat="1" ht="12.75">
      <c r="C1206" s="86"/>
    </row>
    <row r="1207" s="85" customFormat="1" ht="12.75">
      <c r="C1207" s="86"/>
    </row>
    <row r="1208" s="85" customFormat="1" ht="12.75">
      <c r="C1208" s="86"/>
    </row>
    <row r="1209" s="85" customFormat="1" ht="12.75">
      <c r="C1209" s="86"/>
    </row>
    <row r="1210" s="85" customFormat="1" ht="12.75">
      <c r="C1210" s="86"/>
    </row>
    <row r="1211" s="85" customFormat="1" ht="12.75">
      <c r="C1211" s="86"/>
    </row>
    <row r="1212" s="85" customFormat="1" ht="12.75">
      <c r="C1212" s="86"/>
    </row>
    <row r="1213" s="85" customFormat="1" ht="12.75">
      <c r="C1213" s="86"/>
    </row>
    <row r="1214" s="85" customFormat="1" ht="12.75">
      <c r="C1214" s="86"/>
    </row>
    <row r="1215" s="85" customFormat="1" ht="12.75">
      <c r="C1215" s="86"/>
    </row>
    <row r="1216" s="85" customFormat="1" ht="12.75">
      <c r="C1216" s="86"/>
    </row>
    <row r="1217" s="85" customFormat="1" ht="12.75">
      <c r="C1217" s="86"/>
    </row>
    <row r="1218" s="85" customFormat="1" ht="12.75">
      <c r="C1218" s="86"/>
    </row>
    <row r="1219" s="85" customFormat="1" ht="12.75">
      <c r="C1219" s="86"/>
    </row>
    <row r="1220" s="85" customFormat="1" ht="12.75">
      <c r="C1220" s="86"/>
    </row>
    <row r="1221" s="85" customFormat="1" ht="12.75">
      <c r="C1221" s="86"/>
    </row>
    <row r="1222" s="85" customFormat="1" ht="12.75">
      <c r="C1222" s="86"/>
    </row>
    <row r="1223" s="85" customFormat="1" ht="12.75">
      <c r="C1223" s="86"/>
    </row>
    <row r="1224" s="85" customFormat="1" ht="12.75">
      <c r="C1224" s="86"/>
    </row>
    <row r="1225" s="85" customFormat="1" ht="12.75">
      <c r="C1225" s="86"/>
    </row>
    <row r="1226" s="85" customFormat="1" ht="12.75">
      <c r="C1226" s="86"/>
    </row>
    <row r="1227" s="85" customFormat="1" ht="12.75">
      <c r="C1227" s="86"/>
    </row>
    <row r="1228" s="85" customFormat="1" ht="12.75">
      <c r="C1228" s="86"/>
    </row>
    <row r="1229" s="85" customFormat="1" ht="12.75">
      <c r="C1229" s="86"/>
    </row>
    <row r="1230" s="85" customFormat="1" ht="12.75">
      <c r="C1230" s="86"/>
    </row>
    <row r="1231" s="85" customFormat="1" ht="12.75">
      <c r="C1231" s="86"/>
    </row>
    <row r="1232" s="85" customFormat="1" ht="12.75">
      <c r="C1232" s="86"/>
    </row>
    <row r="1233" s="85" customFormat="1" ht="12.75">
      <c r="C1233" s="86"/>
    </row>
    <row r="1234" s="85" customFormat="1" ht="12.75">
      <c r="C1234" s="86"/>
    </row>
    <row r="1235" s="85" customFormat="1" ht="12.75">
      <c r="C1235" s="86"/>
    </row>
    <row r="1236" s="85" customFormat="1" ht="12.75">
      <c r="C1236" s="86"/>
    </row>
    <row r="1237" s="85" customFormat="1" ht="12.75">
      <c r="C1237" s="86"/>
    </row>
    <row r="1238" s="85" customFormat="1" ht="12.75">
      <c r="C1238" s="86"/>
    </row>
    <row r="1239" s="85" customFormat="1" ht="12.75">
      <c r="C1239" s="86"/>
    </row>
    <row r="1240" s="85" customFormat="1" ht="12.75">
      <c r="C1240" s="86"/>
    </row>
    <row r="1241" s="85" customFormat="1" ht="12.75">
      <c r="C1241" s="86"/>
    </row>
    <row r="1242" s="85" customFormat="1" ht="12.75">
      <c r="C1242" s="86"/>
    </row>
    <row r="1243" s="85" customFormat="1" ht="12.75">
      <c r="C1243" s="86"/>
    </row>
    <row r="1244" s="85" customFormat="1" ht="12.75">
      <c r="C1244" s="86"/>
    </row>
    <row r="1245" s="85" customFormat="1" ht="12.75">
      <c r="C1245" s="86"/>
    </row>
    <row r="1246" s="85" customFormat="1" ht="12.75">
      <c r="C1246" s="86"/>
    </row>
    <row r="1247" s="85" customFormat="1" ht="12.75">
      <c r="C1247" s="86"/>
    </row>
    <row r="1248" s="85" customFormat="1" ht="12.75">
      <c r="C1248" s="86"/>
    </row>
    <row r="1249" s="85" customFormat="1" ht="12.75">
      <c r="C1249" s="86"/>
    </row>
    <row r="1250" s="85" customFormat="1" ht="12.75">
      <c r="C1250" s="86"/>
    </row>
    <row r="1251" s="85" customFormat="1" ht="12.75">
      <c r="C1251" s="86"/>
    </row>
    <row r="1252" s="85" customFormat="1" ht="12.75">
      <c r="C1252" s="86"/>
    </row>
    <row r="1253" s="85" customFormat="1" ht="12.75">
      <c r="C1253" s="86"/>
    </row>
    <row r="1254" s="85" customFormat="1" ht="12.75">
      <c r="C1254" s="86"/>
    </row>
    <row r="1255" s="85" customFormat="1" ht="12.75">
      <c r="C1255" s="86"/>
    </row>
    <row r="1256" s="85" customFormat="1" ht="12.75">
      <c r="C1256" s="86"/>
    </row>
    <row r="1257" s="85" customFormat="1" ht="12.75">
      <c r="C1257" s="86"/>
    </row>
    <row r="1258" s="85" customFormat="1" ht="12.75">
      <c r="C1258" s="86"/>
    </row>
    <row r="1259" s="85" customFormat="1" ht="12.75">
      <c r="C1259" s="86"/>
    </row>
    <row r="1260" s="85" customFormat="1" ht="12.75">
      <c r="C1260" s="86"/>
    </row>
    <row r="1261" s="85" customFormat="1" ht="12.75">
      <c r="C1261" s="86"/>
    </row>
    <row r="1262" s="85" customFormat="1" ht="12.75">
      <c r="C1262" s="86"/>
    </row>
    <row r="1263" s="85" customFormat="1" ht="12.75">
      <c r="C1263" s="86"/>
    </row>
    <row r="1264" s="85" customFormat="1" ht="12.75">
      <c r="C1264" s="86"/>
    </row>
    <row r="1265" s="85" customFormat="1" ht="12.75">
      <c r="C1265" s="86"/>
    </row>
    <row r="1266" s="85" customFormat="1" ht="12.75">
      <c r="C1266" s="86"/>
    </row>
    <row r="1267" s="85" customFormat="1" ht="12.75">
      <c r="C1267" s="86"/>
    </row>
    <row r="1268" s="85" customFormat="1" ht="12.75">
      <c r="C1268" s="86"/>
    </row>
    <row r="1269" s="85" customFormat="1" ht="12.75">
      <c r="C1269" s="86"/>
    </row>
    <row r="1270" s="85" customFormat="1" ht="12.75">
      <c r="C1270" s="86"/>
    </row>
    <row r="1271" s="85" customFormat="1" ht="12.75">
      <c r="C1271" s="86"/>
    </row>
    <row r="1272" s="85" customFormat="1" ht="12.75">
      <c r="C1272" s="86"/>
    </row>
    <row r="1273" s="85" customFormat="1" ht="12.75">
      <c r="C1273" s="86"/>
    </row>
    <row r="1274" s="85" customFormat="1" ht="12.75">
      <c r="C1274" s="86"/>
    </row>
    <row r="1275" s="85" customFormat="1" ht="12.75">
      <c r="C1275" s="86"/>
    </row>
    <row r="1276" s="85" customFormat="1" ht="12.75">
      <c r="C1276" s="86"/>
    </row>
    <row r="1277" s="85" customFormat="1" ht="12.75">
      <c r="C1277" s="86"/>
    </row>
    <row r="1278" s="85" customFormat="1" ht="12.75">
      <c r="C1278" s="86"/>
    </row>
    <row r="1279" s="85" customFormat="1" ht="12.75">
      <c r="C1279" s="86"/>
    </row>
    <row r="1280" s="85" customFormat="1" ht="12.75">
      <c r="C1280" s="86"/>
    </row>
    <row r="1281" s="85" customFormat="1" ht="12.75">
      <c r="C1281" s="86"/>
    </row>
    <row r="1282" s="85" customFormat="1" ht="12.75">
      <c r="C1282" s="86"/>
    </row>
    <row r="1283" s="85" customFormat="1" ht="12.75">
      <c r="C1283" s="86"/>
    </row>
    <row r="1284" s="85" customFormat="1" ht="12.75">
      <c r="C1284" s="86"/>
    </row>
    <row r="1285" s="85" customFormat="1" ht="12.75">
      <c r="C1285" s="86"/>
    </row>
    <row r="1286" s="85" customFormat="1" ht="12.75">
      <c r="C1286" s="86"/>
    </row>
    <row r="1287" s="85" customFormat="1" ht="12.75">
      <c r="C1287" s="86"/>
    </row>
    <row r="1288" s="85" customFormat="1" ht="12.75">
      <c r="C1288" s="86"/>
    </row>
    <row r="1289" s="85" customFormat="1" ht="12.75">
      <c r="C1289" s="86"/>
    </row>
    <row r="1290" s="85" customFormat="1" ht="12.75">
      <c r="C1290" s="86"/>
    </row>
    <row r="1291" s="85" customFormat="1" ht="12.75">
      <c r="C1291" s="86"/>
    </row>
    <row r="1292" s="85" customFormat="1" ht="12.75">
      <c r="C1292" s="86"/>
    </row>
    <row r="1293" s="85" customFormat="1" ht="12.75">
      <c r="C1293" s="86"/>
    </row>
    <row r="1294" s="85" customFormat="1" ht="12.75">
      <c r="C1294" s="86"/>
    </row>
    <row r="1295" s="85" customFormat="1" ht="12.75">
      <c r="C1295" s="86"/>
    </row>
    <row r="1296" s="85" customFormat="1" ht="12.75">
      <c r="C1296" s="86"/>
    </row>
    <row r="1297" s="85" customFormat="1" ht="12.75">
      <c r="C1297" s="86"/>
    </row>
    <row r="1298" s="85" customFormat="1" ht="12.75">
      <c r="C1298" s="86"/>
    </row>
    <row r="1299" s="85" customFormat="1" ht="12.75">
      <c r="C1299" s="86"/>
    </row>
    <row r="1300" s="85" customFormat="1" ht="12.75">
      <c r="C1300" s="86"/>
    </row>
    <row r="1301" s="85" customFormat="1" ht="12.75">
      <c r="C1301" s="86"/>
    </row>
    <row r="1302" s="85" customFormat="1" ht="12.75">
      <c r="C1302" s="86"/>
    </row>
    <row r="1303" s="85" customFormat="1" ht="12.75">
      <c r="C1303" s="86"/>
    </row>
    <row r="1304" s="85" customFormat="1" ht="12.75">
      <c r="C1304" s="86"/>
    </row>
    <row r="1305" s="85" customFormat="1" ht="12.75">
      <c r="C1305" s="86"/>
    </row>
    <row r="1306" s="85" customFormat="1" ht="12.75">
      <c r="C1306" s="86"/>
    </row>
    <row r="1307" s="85" customFormat="1" ht="12.75">
      <c r="C1307" s="86"/>
    </row>
    <row r="1308" s="85" customFormat="1" ht="12.75">
      <c r="C1308" s="86"/>
    </row>
    <row r="1309" s="85" customFormat="1" ht="12.75">
      <c r="C1309" s="86"/>
    </row>
    <row r="1310" s="85" customFormat="1" ht="12.75">
      <c r="C1310" s="86"/>
    </row>
    <row r="1311" s="85" customFormat="1" ht="12.75">
      <c r="C1311" s="86"/>
    </row>
    <row r="1312" s="85" customFormat="1" ht="12.75">
      <c r="C1312" s="86"/>
    </row>
    <row r="1313" s="85" customFormat="1" ht="12.75">
      <c r="C1313" s="86"/>
    </row>
    <row r="1314" s="85" customFormat="1" ht="12.75">
      <c r="C1314" s="86"/>
    </row>
    <row r="1315" s="85" customFormat="1" ht="12.75">
      <c r="C1315" s="86"/>
    </row>
    <row r="1316" s="85" customFormat="1" ht="12.75">
      <c r="C1316" s="86"/>
    </row>
    <row r="1317" s="85" customFormat="1" ht="12.75">
      <c r="C1317" s="86"/>
    </row>
    <row r="1318" s="85" customFormat="1" ht="12.75">
      <c r="C1318" s="86"/>
    </row>
    <row r="1319" s="85" customFormat="1" ht="12.75">
      <c r="C1319" s="86"/>
    </row>
    <row r="1320" s="85" customFormat="1" ht="12.75">
      <c r="C1320" s="86"/>
    </row>
    <row r="1321" s="85" customFormat="1" ht="12.75">
      <c r="C1321" s="86"/>
    </row>
    <row r="1322" s="85" customFormat="1" ht="12.75">
      <c r="C1322" s="86"/>
    </row>
    <row r="1323" s="85" customFormat="1" ht="12.75">
      <c r="C1323" s="86"/>
    </row>
    <row r="1324" s="85" customFormat="1" ht="12.75">
      <c r="C1324" s="86"/>
    </row>
    <row r="1325" s="85" customFormat="1" ht="12.75">
      <c r="C1325" s="86"/>
    </row>
    <row r="1326" s="85" customFormat="1" ht="12.75">
      <c r="C1326" s="86"/>
    </row>
    <row r="1327" s="85" customFormat="1" ht="12.75">
      <c r="C1327" s="86"/>
    </row>
    <row r="1328" s="85" customFormat="1" ht="12.75">
      <c r="C1328" s="86"/>
    </row>
    <row r="1329" s="85" customFormat="1" ht="12.75">
      <c r="C1329" s="86"/>
    </row>
    <row r="1330" s="85" customFormat="1" ht="12.75">
      <c r="C1330" s="86"/>
    </row>
    <row r="1331" s="85" customFormat="1" ht="12.75">
      <c r="C1331" s="86"/>
    </row>
    <row r="1332" s="85" customFormat="1" ht="12.75">
      <c r="C1332" s="86"/>
    </row>
    <row r="1333" s="85" customFormat="1" ht="12.75">
      <c r="C1333" s="86"/>
    </row>
    <row r="1334" s="85" customFormat="1" ht="12.75">
      <c r="C1334" s="86"/>
    </row>
    <row r="1335" s="85" customFormat="1" ht="12.75">
      <c r="C1335" s="86"/>
    </row>
    <row r="1336" s="85" customFormat="1" ht="12.75">
      <c r="C1336" s="86"/>
    </row>
    <row r="1337" s="85" customFormat="1" ht="12.75">
      <c r="C1337" s="86"/>
    </row>
    <row r="1338" s="85" customFormat="1" ht="12.75">
      <c r="C1338" s="86"/>
    </row>
    <row r="1339" s="85" customFormat="1" ht="12.75">
      <c r="C1339" s="86"/>
    </row>
    <row r="1340" s="85" customFormat="1" ht="12.75">
      <c r="C1340" s="86"/>
    </row>
    <row r="1341" s="85" customFormat="1" ht="12.75">
      <c r="C1341" s="86"/>
    </row>
    <row r="1342" s="85" customFormat="1" ht="12.75">
      <c r="C1342" s="86"/>
    </row>
    <row r="1343" s="85" customFormat="1" ht="12.75">
      <c r="C1343" s="86"/>
    </row>
    <row r="1344" s="85" customFormat="1" ht="12.75">
      <c r="C1344" s="86"/>
    </row>
    <row r="1345" s="85" customFormat="1" ht="12.75">
      <c r="C1345" s="86"/>
    </row>
    <row r="1346" s="85" customFormat="1" ht="12.75">
      <c r="C1346" s="86"/>
    </row>
    <row r="1347" s="85" customFormat="1" ht="12.75">
      <c r="C1347" s="86"/>
    </row>
    <row r="1348" s="85" customFormat="1" ht="12.75">
      <c r="C1348" s="86"/>
    </row>
    <row r="1349" s="85" customFormat="1" ht="12.75">
      <c r="C1349" s="86"/>
    </row>
    <row r="1350" s="85" customFormat="1" ht="12.75">
      <c r="C1350" s="86"/>
    </row>
    <row r="1351" s="85" customFormat="1" ht="12.75">
      <c r="C1351" s="86"/>
    </row>
    <row r="1352" s="85" customFormat="1" ht="12.75">
      <c r="C1352" s="86"/>
    </row>
    <row r="1353" s="85" customFormat="1" ht="12.75">
      <c r="C1353" s="86"/>
    </row>
    <row r="1354" s="85" customFormat="1" ht="12.75">
      <c r="C1354" s="86"/>
    </row>
    <row r="1355" s="85" customFormat="1" ht="12.75">
      <c r="C1355" s="86"/>
    </row>
    <row r="1356" s="85" customFormat="1" ht="12.75">
      <c r="C1356" s="86"/>
    </row>
    <row r="1357" s="85" customFormat="1" ht="12.75">
      <c r="C1357" s="86"/>
    </row>
    <row r="1358" s="85" customFormat="1" ht="12.75">
      <c r="C1358" s="86"/>
    </row>
    <row r="1359" s="85" customFormat="1" ht="12.75">
      <c r="C1359" s="86"/>
    </row>
    <row r="1360" s="85" customFormat="1" ht="12.75">
      <c r="C1360" s="86"/>
    </row>
    <row r="1361" s="85" customFormat="1" ht="12.75">
      <c r="C1361" s="86"/>
    </row>
    <row r="1362" s="85" customFormat="1" ht="12.75">
      <c r="C1362" s="86"/>
    </row>
    <row r="1363" s="85" customFormat="1" ht="12.75">
      <c r="C1363" s="86"/>
    </row>
    <row r="1364" s="85" customFormat="1" ht="12.75">
      <c r="C1364" s="86"/>
    </row>
    <row r="1365" s="85" customFormat="1" ht="12.75">
      <c r="C1365" s="86"/>
    </row>
    <row r="1366" s="85" customFormat="1" ht="12.75">
      <c r="C1366" s="86"/>
    </row>
    <row r="1367" s="85" customFormat="1" ht="12.75">
      <c r="C1367" s="86"/>
    </row>
    <row r="1368" s="85" customFormat="1" ht="12.75">
      <c r="C1368" s="86"/>
    </row>
    <row r="1369" s="85" customFormat="1" ht="12.75">
      <c r="C1369" s="86"/>
    </row>
    <row r="1370" s="85" customFormat="1" ht="12.75">
      <c r="C1370" s="86"/>
    </row>
    <row r="1371" s="85" customFormat="1" ht="12.75">
      <c r="C1371" s="86"/>
    </row>
    <row r="1372" s="85" customFormat="1" ht="12.75">
      <c r="C1372" s="86"/>
    </row>
    <row r="1373" s="85" customFormat="1" ht="12.75">
      <c r="C1373" s="86"/>
    </row>
    <row r="1374" s="85" customFormat="1" ht="12.75">
      <c r="C1374" s="86"/>
    </row>
    <row r="1375" s="85" customFormat="1" ht="12.75">
      <c r="C1375" s="86"/>
    </row>
    <row r="1376" s="85" customFormat="1" ht="12.75">
      <c r="C1376" s="86"/>
    </row>
    <row r="1377" s="85" customFormat="1" ht="12.75">
      <c r="C1377" s="86"/>
    </row>
    <row r="1378" s="85" customFormat="1" ht="12.75">
      <c r="C1378" s="86"/>
    </row>
    <row r="1379" s="85" customFormat="1" ht="12.75">
      <c r="C1379" s="86"/>
    </row>
    <row r="1380" s="85" customFormat="1" ht="12.75">
      <c r="C1380" s="86"/>
    </row>
    <row r="1381" s="85" customFormat="1" ht="12.75">
      <c r="C1381" s="86"/>
    </row>
    <row r="1382" s="85" customFormat="1" ht="12.75">
      <c r="C1382" s="86"/>
    </row>
    <row r="1383" s="85" customFormat="1" ht="12.75">
      <c r="C1383" s="86"/>
    </row>
    <row r="1384" s="85" customFormat="1" ht="12.75">
      <c r="C1384" s="86"/>
    </row>
    <row r="1385" s="85" customFormat="1" ht="12.75">
      <c r="C1385" s="86"/>
    </row>
    <row r="1386" s="85" customFormat="1" ht="12.75">
      <c r="C1386" s="86"/>
    </row>
    <row r="1387" s="85" customFormat="1" ht="12.75">
      <c r="C1387" s="86"/>
    </row>
    <row r="1388" s="85" customFormat="1" ht="12.75">
      <c r="C1388" s="86"/>
    </row>
    <row r="1389" s="85" customFormat="1" ht="12.75">
      <c r="C1389" s="86"/>
    </row>
    <row r="1390" s="85" customFormat="1" ht="12.75">
      <c r="C1390" s="86"/>
    </row>
    <row r="1391" s="85" customFormat="1" ht="12.75">
      <c r="C1391" s="86"/>
    </row>
    <row r="1392" s="85" customFormat="1" ht="12.75">
      <c r="C1392" s="86"/>
    </row>
    <row r="1393" s="85" customFormat="1" ht="12.75">
      <c r="C1393" s="86"/>
    </row>
    <row r="1394" s="85" customFormat="1" ht="12.75">
      <c r="C1394" s="86"/>
    </row>
    <row r="1395" s="85" customFormat="1" ht="12.75">
      <c r="C1395" s="86"/>
    </row>
    <row r="1396" s="85" customFormat="1" ht="12.75">
      <c r="C1396" s="86"/>
    </row>
    <row r="1397" s="85" customFormat="1" ht="12.75">
      <c r="C1397" s="86"/>
    </row>
    <row r="1398" s="85" customFormat="1" ht="12.75">
      <c r="C1398" s="86"/>
    </row>
    <row r="1399" s="85" customFormat="1" ht="12.75">
      <c r="C1399" s="86"/>
    </row>
    <row r="1400" s="85" customFormat="1" ht="12.75">
      <c r="C1400" s="86"/>
    </row>
    <row r="1401" s="85" customFormat="1" ht="12.75">
      <c r="C1401" s="86"/>
    </row>
    <row r="1402" s="85" customFormat="1" ht="12.75">
      <c r="C1402" s="86"/>
    </row>
    <row r="1403" s="85" customFormat="1" ht="12.75">
      <c r="C1403" s="86"/>
    </row>
    <row r="1404" s="85" customFormat="1" ht="12.75">
      <c r="C1404" s="86"/>
    </row>
    <row r="1405" s="85" customFormat="1" ht="12.75">
      <c r="C1405" s="86"/>
    </row>
    <row r="1406" s="85" customFormat="1" ht="12.75">
      <c r="C1406" s="86"/>
    </row>
    <row r="1407" s="85" customFormat="1" ht="12.75">
      <c r="C1407" s="86"/>
    </row>
    <row r="1408" s="85" customFormat="1" ht="12.75">
      <c r="C1408" s="86"/>
    </row>
    <row r="1409" s="85" customFormat="1" ht="12.75">
      <c r="C1409" s="86"/>
    </row>
    <row r="1410" s="85" customFormat="1" ht="12.75">
      <c r="C1410" s="86"/>
    </row>
    <row r="1411" s="85" customFormat="1" ht="12.75">
      <c r="C1411" s="86"/>
    </row>
    <row r="1412" s="85" customFormat="1" ht="12.75">
      <c r="C1412" s="86"/>
    </row>
    <row r="1413" s="85" customFormat="1" ht="12.75">
      <c r="C1413" s="86"/>
    </row>
    <row r="1414" s="85" customFormat="1" ht="12.75">
      <c r="C1414" s="86"/>
    </row>
    <row r="1415" s="85" customFormat="1" ht="12.75">
      <c r="C1415" s="86"/>
    </row>
    <row r="1416" s="85" customFormat="1" ht="12.75">
      <c r="C1416" s="86"/>
    </row>
    <row r="1417" s="85" customFormat="1" ht="12.75">
      <c r="C1417" s="86"/>
    </row>
    <row r="1418" s="85" customFormat="1" ht="12.75">
      <c r="C1418" s="86"/>
    </row>
    <row r="1419" s="85" customFormat="1" ht="12.75">
      <c r="C1419" s="86"/>
    </row>
    <row r="1420" s="85" customFormat="1" ht="12.75">
      <c r="C1420" s="86"/>
    </row>
    <row r="1421" s="85" customFormat="1" ht="12.75">
      <c r="C1421" s="86"/>
    </row>
    <row r="1422" s="85" customFormat="1" ht="12.75">
      <c r="C1422" s="86"/>
    </row>
    <row r="1423" s="85" customFormat="1" ht="12.75">
      <c r="C1423" s="86"/>
    </row>
    <row r="1424" s="85" customFormat="1" ht="12.75">
      <c r="C1424" s="86"/>
    </row>
    <row r="1425" s="85" customFormat="1" ht="12.75">
      <c r="C1425" s="86"/>
    </row>
    <row r="1426" s="85" customFormat="1" ht="12.75">
      <c r="C1426" s="86"/>
    </row>
    <row r="1427" s="85" customFormat="1" ht="12.75">
      <c r="C1427" s="86"/>
    </row>
    <row r="1428" s="85" customFormat="1" ht="12.75">
      <c r="C1428" s="86"/>
    </row>
    <row r="1429" s="85" customFormat="1" ht="12.75">
      <c r="C1429" s="86"/>
    </row>
    <row r="1430" s="85" customFormat="1" ht="12.75">
      <c r="C1430" s="86"/>
    </row>
    <row r="1431" s="85" customFormat="1" ht="12.75">
      <c r="C1431" s="86"/>
    </row>
    <row r="1432" s="85" customFormat="1" ht="12.75">
      <c r="C1432" s="86"/>
    </row>
    <row r="1433" s="85" customFormat="1" ht="12.75">
      <c r="C1433" s="86"/>
    </row>
    <row r="1434" s="85" customFormat="1" ht="12.75">
      <c r="C1434" s="86"/>
    </row>
    <row r="1435" s="85" customFormat="1" ht="12.75">
      <c r="C1435" s="86"/>
    </row>
    <row r="1436" s="85" customFormat="1" ht="12.75">
      <c r="C1436" s="86"/>
    </row>
    <row r="1437" s="85" customFormat="1" ht="12.75">
      <c r="C1437" s="86"/>
    </row>
    <row r="1438" s="85" customFormat="1" ht="12.75">
      <c r="C1438" s="86"/>
    </row>
    <row r="1439" s="85" customFormat="1" ht="12.75">
      <c r="C1439" s="86"/>
    </row>
    <row r="1440" s="85" customFormat="1" ht="12.75">
      <c r="C1440" s="86"/>
    </row>
    <row r="1441" s="85" customFormat="1" ht="12.75">
      <c r="C1441" s="86"/>
    </row>
    <row r="1442" s="85" customFormat="1" ht="12.75">
      <c r="C1442" s="86"/>
    </row>
    <row r="1443" s="85" customFormat="1" ht="12.75">
      <c r="C1443" s="86"/>
    </row>
    <row r="1444" s="85" customFormat="1" ht="12.75">
      <c r="C1444" s="86"/>
    </row>
    <row r="1445" s="85" customFormat="1" ht="12.75">
      <c r="C1445" s="86"/>
    </row>
    <row r="1446" s="85" customFormat="1" ht="12.75">
      <c r="C1446" s="86"/>
    </row>
    <row r="1447" s="85" customFormat="1" ht="12.75">
      <c r="C1447" s="86"/>
    </row>
    <row r="1448" s="85" customFormat="1" ht="12.75">
      <c r="C1448" s="86"/>
    </row>
    <row r="1449" s="85" customFormat="1" ht="12.75">
      <c r="C1449" s="86"/>
    </row>
    <row r="1450" s="85" customFormat="1" ht="12.75">
      <c r="C1450" s="86"/>
    </row>
    <row r="1451" s="85" customFormat="1" ht="12.75">
      <c r="C1451" s="86"/>
    </row>
    <row r="1452" s="85" customFormat="1" ht="12.75">
      <c r="C1452" s="86"/>
    </row>
    <row r="1453" s="85" customFormat="1" ht="12.75">
      <c r="C1453" s="86"/>
    </row>
    <row r="1454" s="85" customFormat="1" ht="12.75">
      <c r="C1454" s="86"/>
    </row>
    <row r="1455" s="85" customFormat="1" ht="12.75">
      <c r="C1455" s="86"/>
    </row>
    <row r="1456" s="85" customFormat="1" ht="12.75">
      <c r="C1456" s="86"/>
    </row>
    <row r="1457" s="85" customFormat="1" ht="12.75">
      <c r="C1457" s="86"/>
    </row>
    <row r="1458" s="85" customFormat="1" ht="12.75">
      <c r="C1458" s="86"/>
    </row>
    <row r="1459" s="85" customFormat="1" ht="12.75">
      <c r="C1459" s="86"/>
    </row>
    <row r="1460" s="85" customFormat="1" ht="12.75">
      <c r="C1460" s="86"/>
    </row>
    <row r="1461" s="85" customFormat="1" ht="12.75">
      <c r="C1461" s="86"/>
    </row>
    <row r="1462" s="85" customFormat="1" ht="12.75">
      <c r="C1462" s="86"/>
    </row>
    <row r="1463" s="85" customFormat="1" ht="12.75">
      <c r="C1463" s="86"/>
    </row>
    <row r="1464" s="85" customFormat="1" ht="12.75">
      <c r="C1464" s="86"/>
    </row>
    <row r="1465" s="85" customFormat="1" ht="12.75">
      <c r="C1465" s="86"/>
    </row>
    <row r="1466" s="85" customFormat="1" ht="12.75">
      <c r="C1466" s="86"/>
    </row>
    <row r="1467" s="85" customFormat="1" ht="12.75">
      <c r="C1467" s="86"/>
    </row>
    <row r="1468" s="85" customFormat="1" ht="12.75">
      <c r="C1468" s="86"/>
    </row>
    <row r="1469" s="85" customFormat="1" ht="12.75">
      <c r="C1469" s="86"/>
    </row>
    <row r="1470" s="85" customFormat="1" ht="12.75">
      <c r="C1470" s="86"/>
    </row>
    <row r="1471" s="85" customFormat="1" ht="12.75">
      <c r="C1471" s="86"/>
    </row>
    <row r="1472" s="85" customFormat="1" ht="12.75">
      <c r="C1472" s="86"/>
    </row>
    <row r="1473" s="85" customFormat="1" ht="12.75">
      <c r="C1473" s="86"/>
    </row>
    <row r="1474" s="85" customFormat="1" ht="12.75">
      <c r="C1474" s="86"/>
    </row>
    <row r="1475" s="85" customFormat="1" ht="12.75">
      <c r="C1475" s="86"/>
    </row>
    <row r="1476" s="85" customFormat="1" ht="12.75">
      <c r="C1476" s="86"/>
    </row>
    <row r="1477" s="85" customFormat="1" ht="12.75">
      <c r="C1477" s="86"/>
    </row>
    <row r="1478" s="85" customFormat="1" ht="12.75">
      <c r="C1478" s="86"/>
    </row>
    <row r="1479" s="85" customFormat="1" ht="12.75">
      <c r="C1479" s="86"/>
    </row>
    <row r="1480" s="85" customFormat="1" ht="12.75">
      <c r="C1480" s="86"/>
    </row>
    <row r="1481" s="85" customFormat="1" ht="12.75">
      <c r="C1481" s="86"/>
    </row>
    <row r="1482" s="85" customFormat="1" ht="12.75">
      <c r="C1482" s="86"/>
    </row>
    <row r="1483" s="85" customFormat="1" ht="12.75">
      <c r="C1483" s="86"/>
    </row>
    <row r="1484" s="85" customFormat="1" ht="12.75">
      <c r="C1484" s="86"/>
    </row>
    <row r="1485" s="85" customFormat="1" ht="12.75">
      <c r="C1485" s="86"/>
    </row>
    <row r="1486" s="85" customFormat="1" ht="12.75">
      <c r="C1486" s="86"/>
    </row>
    <row r="1487" s="85" customFormat="1" ht="12.75">
      <c r="C1487" s="86"/>
    </row>
    <row r="1488" s="85" customFormat="1" ht="12.75">
      <c r="C1488" s="86"/>
    </row>
    <row r="1489" s="85" customFormat="1" ht="12.75">
      <c r="C1489" s="86"/>
    </row>
    <row r="1490" s="85" customFormat="1" ht="12.75">
      <c r="C1490" s="86"/>
    </row>
    <row r="1491" s="85" customFormat="1" ht="12.75">
      <c r="C1491" s="86"/>
    </row>
    <row r="1492" s="85" customFormat="1" ht="12.75">
      <c r="C1492" s="86"/>
    </row>
    <row r="1493" s="85" customFormat="1" ht="12.75">
      <c r="C1493" s="86"/>
    </row>
    <row r="1494" s="85" customFormat="1" ht="12.75">
      <c r="C1494" s="86"/>
    </row>
    <row r="1495" s="85" customFormat="1" ht="12.75">
      <c r="C1495" s="86"/>
    </row>
    <row r="1496" s="85" customFormat="1" ht="12.75">
      <c r="C1496" s="86"/>
    </row>
    <row r="1497" s="85" customFormat="1" ht="12.75">
      <c r="C1497" s="86"/>
    </row>
    <row r="1498" s="85" customFormat="1" ht="12.75">
      <c r="C1498" s="86"/>
    </row>
    <row r="1499" s="85" customFormat="1" ht="12.75">
      <c r="C1499" s="86"/>
    </row>
    <row r="1500" s="85" customFormat="1" ht="12.75">
      <c r="C1500" s="86"/>
    </row>
    <row r="1501" s="85" customFormat="1" ht="12.75">
      <c r="C1501" s="86"/>
    </row>
    <row r="1502" s="85" customFormat="1" ht="12.75">
      <c r="C1502" s="86"/>
    </row>
    <row r="1503" s="85" customFormat="1" ht="12.75">
      <c r="C1503" s="86"/>
    </row>
    <row r="1504" s="85" customFormat="1" ht="12.75">
      <c r="C1504" s="86"/>
    </row>
    <row r="1505" s="85" customFormat="1" ht="12.75">
      <c r="C1505" s="86"/>
    </row>
    <row r="1506" s="85" customFormat="1" ht="12.75">
      <c r="C1506" s="86"/>
    </row>
    <row r="1507" s="85" customFormat="1" ht="12.75">
      <c r="C1507" s="86"/>
    </row>
    <row r="1508" s="85" customFormat="1" ht="12.75">
      <c r="C1508" s="86"/>
    </row>
    <row r="1509" s="85" customFormat="1" ht="12.75">
      <c r="C1509" s="86"/>
    </row>
    <row r="1510" s="85" customFormat="1" ht="12.75">
      <c r="C1510" s="86"/>
    </row>
    <row r="1511" s="85" customFormat="1" ht="12.75">
      <c r="C1511" s="86"/>
    </row>
    <row r="1512" s="85" customFormat="1" ht="12.75">
      <c r="C1512" s="86"/>
    </row>
    <row r="1513" s="85" customFormat="1" ht="12.75">
      <c r="C1513" s="86"/>
    </row>
    <row r="1514" s="85" customFormat="1" ht="12.75">
      <c r="C1514" s="86"/>
    </row>
    <row r="1515" s="85" customFormat="1" ht="12.75">
      <c r="C1515" s="86"/>
    </row>
    <row r="1516" s="85" customFormat="1" ht="12.75">
      <c r="C1516" s="86"/>
    </row>
    <row r="1517" s="85" customFormat="1" ht="12.75">
      <c r="C1517" s="86"/>
    </row>
    <row r="1518" s="85" customFormat="1" ht="12.75">
      <c r="C1518" s="86"/>
    </row>
    <row r="1519" s="85" customFormat="1" ht="12.75">
      <c r="C1519" s="86"/>
    </row>
    <row r="1520" s="85" customFormat="1" ht="12.75">
      <c r="C1520" s="86"/>
    </row>
    <row r="1521" s="85" customFormat="1" ht="12.75">
      <c r="C1521" s="86"/>
    </row>
    <row r="1522" s="85" customFormat="1" ht="12.75">
      <c r="C1522" s="86"/>
    </row>
    <row r="1523" s="85" customFormat="1" ht="12.75">
      <c r="C1523" s="86"/>
    </row>
    <row r="1524" s="85" customFormat="1" ht="12.75">
      <c r="C1524" s="86"/>
    </row>
    <row r="1525" s="85" customFormat="1" ht="12.75">
      <c r="C1525" s="86"/>
    </row>
    <row r="1526" s="85" customFormat="1" ht="12.75">
      <c r="C1526" s="86"/>
    </row>
    <row r="1527" s="85" customFormat="1" ht="12.75">
      <c r="C1527" s="86"/>
    </row>
    <row r="1528" s="85" customFormat="1" ht="12.75">
      <c r="C1528" s="86"/>
    </row>
    <row r="1529" s="85" customFormat="1" ht="12.75">
      <c r="C1529" s="86"/>
    </row>
    <row r="1530" s="85" customFormat="1" ht="12.75">
      <c r="C1530" s="86"/>
    </row>
    <row r="1531" s="85" customFormat="1" ht="12.75">
      <c r="C1531" s="86"/>
    </row>
    <row r="1532" s="85" customFormat="1" ht="12.75">
      <c r="C1532" s="86"/>
    </row>
    <row r="1533" s="85" customFormat="1" ht="12.75">
      <c r="C1533" s="86"/>
    </row>
    <row r="1534" s="85" customFormat="1" ht="12.75">
      <c r="C1534" s="86"/>
    </row>
    <row r="1535" s="85" customFormat="1" ht="12.75">
      <c r="C1535" s="86"/>
    </row>
    <row r="1536" s="85" customFormat="1" ht="12.75">
      <c r="C1536" s="86"/>
    </row>
    <row r="1537" s="85" customFormat="1" ht="12.75">
      <c r="C1537" s="86"/>
    </row>
    <row r="1538" s="85" customFormat="1" ht="12.75">
      <c r="C1538" s="86"/>
    </row>
    <row r="1539" s="85" customFormat="1" ht="12.75">
      <c r="C1539" s="86"/>
    </row>
    <row r="1540" s="85" customFormat="1" ht="12.75">
      <c r="C1540" s="86"/>
    </row>
    <row r="1541" s="85" customFormat="1" ht="12.75">
      <c r="C1541" s="86"/>
    </row>
    <row r="1542" s="85" customFormat="1" ht="12.75">
      <c r="C1542" s="86"/>
    </row>
    <row r="1543" s="85" customFormat="1" ht="12.75">
      <c r="C1543" s="86"/>
    </row>
    <row r="1544" s="85" customFormat="1" ht="12.75">
      <c r="C1544" s="86"/>
    </row>
    <row r="1545" s="85" customFormat="1" ht="12.75">
      <c r="C1545" s="86"/>
    </row>
    <row r="1546" s="85" customFormat="1" ht="12.75">
      <c r="C1546" s="86"/>
    </row>
    <row r="1547" s="85" customFormat="1" ht="12.75">
      <c r="C1547" s="86"/>
    </row>
    <row r="1548" s="85" customFormat="1" ht="12.75">
      <c r="C1548" s="86"/>
    </row>
    <row r="1549" s="85" customFormat="1" ht="12.75">
      <c r="C1549" s="86"/>
    </row>
    <row r="1550" s="85" customFormat="1" ht="12.75">
      <c r="C1550" s="86"/>
    </row>
    <row r="1551" s="85" customFormat="1" ht="12.75">
      <c r="C1551" s="86"/>
    </row>
    <row r="1552" s="85" customFormat="1" ht="12.75">
      <c r="C1552" s="86"/>
    </row>
    <row r="1553" s="85" customFormat="1" ht="12.75">
      <c r="C1553" s="86"/>
    </row>
    <row r="1554" s="85" customFormat="1" ht="12.75">
      <c r="C1554" s="86"/>
    </row>
    <row r="1555" s="85" customFormat="1" ht="12.75">
      <c r="C1555" s="86"/>
    </row>
    <row r="1556" s="85" customFormat="1" ht="12.75">
      <c r="C1556" s="86"/>
    </row>
    <row r="1557" s="85" customFormat="1" ht="12.75">
      <c r="C1557" s="86"/>
    </row>
    <row r="1558" s="85" customFormat="1" ht="12.75">
      <c r="C1558" s="86"/>
    </row>
    <row r="1559" s="85" customFormat="1" ht="12.75">
      <c r="C1559" s="86"/>
    </row>
    <row r="1560" s="85" customFormat="1" ht="12.75">
      <c r="C1560" s="86"/>
    </row>
    <row r="1561" s="85" customFormat="1" ht="12.75">
      <c r="C1561" s="86"/>
    </row>
    <row r="1562" s="85" customFormat="1" ht="12.75">
      <c r="C1562" s="86"/>
    </row>
    <row r="1563" s="85" customFormat="1" ht="12.75">
      <c r="C1563" s="86"/>
    </row>
    <row r="1564" s="85" customFormat="1" ht="12.75">
      <c r="C1564" s="86"/>
    </row>
    <row r="1565" s="85" customFormat="1" ht="12.75">
      <c r="C1565" s="86"/>
    </row>
    <row r="1566" s="85" customFormat="1" ht="12.75">
      <c r="C1566" s="86"/>
    </row>
    <row r="1567" s="85" customFormat="1" ht="12.75">
      <c r="C1567" s="86"/>
    </row>
    <row r="1568" s="85" customFormat="1" ht="12.75">
      <c r="C1568" s="86"/>
    </row>
    <row r="1569" s="85" customFormat="1" ht="12.75">
      <c r="C1569" s="86"/>
    </row>
    <row r="1570" s="85" customFormat="1" ht="12.75">
      <c r="C1570" s="86"/>
    </row>
    <row r="1571" s="85" customFormat="1" ht="12.75">
      <c r="C1571" s="86"/>
    </row>
    <row r="1572" s="85" customFormat="1" ht="12.75">
      <c r="C1572" s="86"/>
    </row>
    <row r="1573" s="85" customFormat="1" ht="12.75">
      <c r="C1573" s="86"/>
    </row>
    <row r="1574" s="85" customFormat="1" ht="12.75">
      <c r="C1574" s="86"/>
    </row>
    <row r="1575" s="85" customFormat="1" ht="12.75">
      <c r="C1575" s="86"/>
    </row>
    <row r="1576" s="85" customFormat="1" ht="12.75">
      <c r="C1576" s="86"/>
    </row>
    <row r="1577" s="85" customFormat="1" ht="12.75">
      <c r="C1577" s="86"/>
    </row>
    <row r="1578" s="85" customFormat="1" ht="12.75">
      <c r="C1578" s="86"/>
    </row>
    <row r="1579" s="85" customFormat="1" ht="12.75">
      <c r="C1579" s="86"/>
    </row>
    <row r="1580" s="85" customFormat="1" ht="12.75">
      <c r="C1580" s="86"/>
    </row>
    <row r="1581" s="85" customFormat="1" ht="12.75">
      <c r="C1581" s="86"/>
    </row>
    <row r="1582" s="85" customFormat="1" ht="12.75">
      <c r="C1582" s="86"/>
    </row>
    <row r="1583" s="85" customFormat="1" ht="12.75">
      <c r="C1583" s="86"/>
    </row>
    <row r="1584" s="85" customFormat="1" ht="12.75">
      <c r="C1584" s="86"/>
    </row>
    <row r="1585" s="85" customFormat="1" ht="12.75">
      <c r="C1585" s="86"/>
    </row>
    <row r="1586" s="85" customFormat="1" ht="12.75">
      <c r="C1586" s="86"/>
    </row>
    <row r="1587" s="85" customFormat="1" ht="12.75">
      <c r="C1587" s="86"/>
    </row>
    <row r="1588" s="85" customFormat="1" ht="12.75">
      <c r="C1588" s="86"/>
    </row>
    <row r="1589" s="85" customFormat="1" ht="12.75">
      <c r="C1589" s="86"/>
    </row>
    <row r="1590" s="85" customFormat="1" ht="12.75">
      <c r="C1590" s="86"/>
    </row>
    <row r="1591" s="85" customFormat="1" ht="12.75">
      <c r="C1591" s="86"/>
    </row>
    <row r="1592" s="85" customFormat="1" ht="12.75">
      <c r="C1592" s="86"/>
    </row>
    <row r="1593" s="85" customFormat="1" ht="12.75">
      <c r="C1593" s="86"/>
    </row>
    <row r="1594" s="85" customFormat="1" ht="12.75">
      <c r="C1594" s="86"/>
    </row>
    <row r="1595" s="85" customFormat="1" ht="12.75">
      <c r="C1595" s="86"/>
    </row>
    <row r="1596" s="85" customFormat="1" ht="12.75">
      <c r="C1596" s="86"/>
    </row>
    <row r="1597" s="85" customFormat="1" ht="12.75">
      <c r="C1597" s="86"/>
    </row>
    <row r="1598" s="85" customFormat="1" ht="12.75">
      <c r="C1598" s="86"/>
    </row>
    <row r="1599" s="85" customFormat="1" ht="12.75">
      <c r="C1599" s="86"/>
    </row>
    <row r="1600" s="85" customFormat="1" ht="12.75">
      <c r="C1600" s="86"/>
    </row>
    <row r="1601" s="85" customFormat="1" ht="12.75">
      <c r="C1601" s="86"/>
    </row>
    <row r="1602" s="85" customFormat="1" ht="12.75">
      <c r="C1602" s="86"/>
    </row>
    <row r="1603" s="85" customFormat="1" ht="12.75">
      <c r="C1603" s="86"/>
    </row>
    <row r="1604" s="85" customFormat="1" ht="12.75">
      <c r="C1604" s="86"/>
    </row>
    <row r="1605" s="85" customFormat="1" ht="12.75">
      <c r="C1605" s="86"/>
    </row>
    <row r="1606" s="85" customFormat="1" ht="12.75">
      <c r="C1606" s="86"/>
    </row>
    <row r="1607" s="85" customFormat="1" ht="12.75">
      <c r="C1607" s="86"/>
    </row>
    <row r="1608" s="85" customFormat="1" ht="12.75">
      <c r="C1608" s="86"/>
    </row>
    <row r="1609" s="85" customFormat="1" ht="12.75">
      <c r="C1609" s="86"/>
    </row>
    <row r="1610" s="85" customFormat="1" ht="12.75">
      <c r="C1610" s="86"/>
    </row>
    <row r="1611" s="85" customFormat="1" ht="12.75">
      <c r="C1611" s="86"/>
    </row>
    <row r="1612" s="85" customFormat="1" ht="12.75">
      <c r="C1612" s="86"/>
    </row>
    <row r="1613" s="85" customFormat="1" ht="12.75">
      <c r="C1613" s="86"/>
    </row>
    <row r="1614" s="85" customFormat="1" ht="12.75">
      <c r="C1614" s="86"/>
    </row>
    <row r="1615" s="85" customFormat="1" ht="12.75">
      <c r="C1615" s="86"/>
    </row>
    <row r="1616" s="85" customFormat="1" ht="12.75">
      <c r="C1616" s="86"/>
    </row>
    <row r="1617" s="85" customFormat="1" ht="12.75">
      <c r="C1617" s="86"/>
    </row>
    <row r="1618" s="85" customFormat="1" ht="12.75">
      <c r="C1618" s="86"/>
    </row>
    <row r="1619" s="85" customFormat="1" ht="12.75">
      <c r="C1619" s="86"/>
    </row>
    <row r="1620" s="85" customFormat="1" ht="12.75">
      <c r="C1620" s="86"/>
    </row>
    <row r="1621" s="85" customFormat="1" ht="12.75">
      <c r="C1621" s="86"/>
    </row>
    <row r="1622" s="85" customFormat="1" ht="12.75">
      <c r="C1622" s="86"/>
    </row>
    <row r="1623" s="85" customFormat="1" ht="12.75">
      <c r="C1623" s="86"/>
    </row>
    <row r="1624" s="85" customFormat="1" ht="12.75">
      <c r="C1624" s="86"/>
    </row>
    <row r="1625" s="85" customFormat="1" ht="12.75">
      <c r="C1625" s="86"/>
    </row>
    <row r="1626" s="85" customFormat="1" ht="12.75">
      <c r="C1626" s="86"/>
    </row>
    <row r="1627" s="85" customFormat="1" ht="12.75">
      <c r="C1627" s="86"/>
    </row>
    <row r="1628" s="85" customFormat="1" ht="12.75">
      <c r="C1628" s="86"/>
    </row>
    <row r="1629" s="85" customFormat="1" ht="12.75">
      <c r="C1629" s="86"/>
    </row>
    <row r="1630" s="85" customFormat="1" ht="12.75">
      <c r="C1630" s="86"/>
    </row>
    <row r="1631" s="85" customFormat="1" ht="12.75">
      <c r="C1631" s="86"/>
    </row>
    <row r="1632" s="85" customFormat="1" ht="12.75">
      <c r="C1632" s="86"/>
    </row>
    <row r="1633" s="85" customFormat="1" ht="12.75">
      <c r="C1633" s="86"/>
    </row>
    <row r="1634" s="85" customFormat="1" ht="12.75">
      <c r="C1634" s="86"/>
    </row>
    <row r="1635" s="85" customFormat="1" ht="12.75">
      <c r="C1635" s="86"/>
    </row>
    <row r="1636" s="85" customFormat="1" ht="12.75">
      <c r="C1636" s="86"/>
    </row>
    <row r="1637" s="85" customFormat="1" ht="12.75">
      <c r="C1637" s="86"/>
    </row>
    <row r="1638" s="85" customFormat="1" ht="12.75">
      <c r="C1638" s="86"/>
    </row>
    <row r="1639" s="85" customFormat="1" ht="12.75">
      <c r="C1639" s="86"/>
    </row>
    <row r="1640" s="85" customFormat="1" ht="12.75">
      <c r="C1640" s="86"/>
    </row>
    <row r="1641" s="85" customFormat="1" ht="12.75">
      <c r="C1641" s="86"/>
    </row>
    <row r="1642" s="85" customFormat="1" ht="12.75">
      <c r="C1642" s="86"/>
    </row>
    <row r="1643" s="85" customFormat="1" ht="12.75">
      <c r="C1643" s="86"/>
    </row>
    <row r="1644" s="85" customFormat="1" ht="12.75">
      <c r="C1644" s="86"/>
    </row>
    <row r="1645" s="85" customFormat="1" ht="12.75">
      <c r="C1645" s="86"/>
    </row>
    <row r="1646" s="85" customFormat="1" ht="12.75">
      <c r="C1646" s="86"/>
    </row>
    <row r="1647" s="85" customFormat="1" ht="12.75">
      <c r="C1647" s="86"/>
    </row>
    <row r="1648" s="85" customFormat="1" ht="12.75">
      <c r="C1648" s="86"/>
    </row>
    <row r="1649" s="85" customFormat="1" ht="12.75">
      <c r="C1649" s="86"/>
    </row>
    <row r="1650" s="85" customFormat="1" ht="12.75">
      <c r="C1650" s="86"/>
    </row>
    <row r="1651" s="85" customFormat="1" ht="12.75">
      <c r="C1651" s="86"/>
    </row>
    <row r="1652" s="85" customFormat="1" ht="12.75">
      <c r="C1652" s="86"/>
    </row>
    <row r="1653" s="85" customFormat="1" ht="12.75">
      <c r="C1653" s="86"/>
    </row>
    <row r="1654" s="85" customFormat="1" ht="12.75">
      <c r="C1654" s="86"/>
    </row>
    <row r="1655" s="85" customFormat="1" ht="12.75">
      <c r="C1655" s="86"/>
    </row>
    <row r="1656" s="85" customFormat="1" ht="12.75">
      <c r="C1656" s="86"/>
    </row>
    <row r="1657" s="85" customFormat="1" ht="12.75">
      <c r="C1657" s="86"/>
    </row>
    <row r="1658" s="85" customFormat="1" ht="12.75">
      <c r="C1658" s="86"/>
    </row>
    <row r="1659" s="85" customFormat="1" ht="12.75">
      <c r="C1659" s="86"/>
    </row>
    <row r="1660" s="85" customFormat="1" ht="12.75">
      <c r="C1660" s="86"/>
    </row>
    <row r="1661" s="85" customFormat="1" ht="12.75">
      <c r="C1661" s="86"/>
    </row>
    <row r="1662" s="85" customFormat="1" ht="12.75">
      <c r="C1662" s="86"/>
    </row>
    <row r="1663" s="85" customFormat="1" ht="12.75">
      <c r="C1663" s="86"/>
    </row>
    <row r="1664" s="85" customFormat="1" ht="12.75">
      <c r="C1664" s="86"/>
    </row>
    <row r="1665" s="85" customFormat="1" ht="12.75">
      <c r="C1665" s="86"/>
    </row>
    <row r="1666" s="85" customFormat="1" ht="12.75">
      <c r="C1666" s="86"/>
    </row>
    <row r="1667" s="85" customFormat="1" ht="12.75">
      <c r="C1667" s="86"/>
    </row>
    <row r="1668" s="85" customFormat="1" ht="12.75">
      <c r="C1668" s="86"/>
    </row>
    <row r="1669" s="85" customFormat="1" ht="12.75">
      <c r="C1669" s="86"/>
    </row>
    <row r="1670" s="85" customFormat="1" ht="12.75">
      <c r="C1670" s="86"/>
    </row>
    <row r="1671" s="85" customFormat="1" ht="12.75">
      <c r="C1671" s="86"/>
    </row>
    <row r="1672" s="85" customFormat="1" ht="12.75">
      <c r="C1672" s="86"/>
    </row>
    <row r="1673" s="85" customFormat="1" ht="12.75">
      <c r="C1673" s="86"/>
    </row>
    <row r="1674" s="85" customFormat="1" ht="12.75">
      <c r="C1674" s="86"/>
    </row>
    <row r="1675" s="85" customFormat="1" ht="12.75">
      <c r="C1675" s="86"/>
    </row>
    <row r="1676" s="85" customFormat="1" ht="12.75">
      <c r="C1676" s="86"/>
    </row>
    <row r="1677" s="85" customFormat="1" ht="12.75">
      <c r="C1677" s="86"/>
    </row>
    <row r="1678" s="85" customFormat="1" ht="12.75">
      <c r="C1678" s="86"/>
    </row>
    <row r="1679" s="85" customFormat="1" ht="12.75">
      <c r="C1679" s="86"/>
    </row>
    <row r="1680" s="85" customFormat="1" ht="12.75">
      <c r="C1680" s="86"/>
    </row>
    <row r="1681" s="85" customFormat="1" ht="12.75">
      <c r="C1681" s="86"/>
    </row>
    <row r="1682" s="85" customFormat="1" ht="12.75">
      <c r="C1682" s="86"/>
    </row>
    <row r="1683" s="85" customFormat="1" ht="12.75">
      <c r="C1683" s="86"/>
    </row>
    <row r="1684" s="85" customFormat="1" ht="12.75">
      <c r="C1684" s="86"/>
    </row>
    <row r="1685" s="85" customFormat="1" ht="12.75">
      <c r="C1685" s="86"/>
    </row>
    <row r="1686" s="85" customFormat="1" ht="12.75">
      <c r="C1686" s="86"/>
    </row>
    <row r="1687" s="85" customFormat="1" ht="12.75">
      <c r="C1687" s="86"/>
    </row>
    <row r="1688" s="85" customFormat="1" ht="12.75">
      <c r="C1688" s="86"/>
    </row>
    <row r="1689" s="85" customFormat="1" ht="12.75">
      <c r="C1689" s="86"/>
    </row>
    <row r="1690" s="85" customFormat="1" ht="12.75">
      <c r="C1690" s="86"/>
    </row>
    <row r="1691" s="85" customFormat="1" ht="12.75">
      <c r="C1691" s="86"/>
    </row>
    <row r="1692" s="85" customFormat="1" ht="12.75">
      <c r="C1692" s="86"/>
    </row>
    <row r="1693" s="85" customFormat="1" ht="12.75">
      <c r="C1693" s="86"/>
    </row>
    <row r="1694" s="85" customFormat="1" ht="12.75">
      <c r="C1694" s="86"/>
    </row>
    <row r="1695" s="85" customFormat="1" ht="12.75">
      <c r="C1695" s="86"/>
    </row>
    <row r="1696" s="85" customFormat="1" ht="12.75">
      <c r="C1696" s="86"/>
    </row>
    <row r="1697" s="85" customFormat="1" ht="12.75">
      <c r="C1697" s="86"/>
    </row>
    <row r="1698" s="85" customFormat="1" ht="12.75">
      <c r="C1698" s="86"/>
    </row>
    <row r="1699" s="85" customFormat="1" ht="12.75">
      <c r="C1699" s="86"/>
    </row>
    <row r="1700" s="85" customFormat="1" ht="12.75">
      <c r="C1700" s="86"/>
    </row>
    <row r="1701" s="85" customFormat="1" ht="12.75">
      <c r="C1701" s="86"/>
    </row>
    <row r="1702" s="85" customFormat="1" ht="12.75">
      <c r="C1702" s="86"/>
    </row>
    <row r="1703" s="85" customFormat="1" ht="12.75">
      <c r="C1703" s="86"/>
    </row>
    <row r="1704" s="85" customFormat="1" ht="12.75">
      <c r="C1704" s="86"/>
    </row>
    <row r="1705" s="85" customFormat="1" ht="12.75">
      <c r="C1705" s="86"/>
    </row>
    <row r="1706" s="85" customFormat="1" ht="12.75">
      <c r="C1706" s="86"/>
    </row>
    <row r="1707" s="85" customFormat="1" ht="12.75">
      <c r="C1707" s="86"/>
    </row>
    <row r="1708" s="85" customFormat="1" ht="12.75">
      <c r="C1708" s="86"/>
    </row>
    <row r="1709" s="85" customFormat="1" ht="12.75">
      <c r="C1709" s="86"/>
    </row>
    <row r="1710" s="85" customFormat="1" ht="12.75">
      <c r="C1710" s="86"/>
    </row>
    <row r="1711" s="85" customFormat="1" ht="12.75">
      <c r="C1711" s="86"/>
    </row>
    <row r="1712" s="85" customFormat="1" ht="12.75">
      <c r="C1712" s="86"/>
    </row>
    <row r="1713" s="85" customFormat="1" ht="12.75">
      <c r="C1713" s="86"/>
    </row>
    <row r="1714" s="85" customFormat="1" ht="12.75">
      <c r="C1714" s="86"/>
    </row>
    <row r="1715" s="85" customFormat="1" ht="12.75">
      <c r="C1715" s="86"/>
    </row>
    <row r="1716" s="85" customFormat="1" ht="12.75">
      <c r="C1716" s="86"/>
    </row>
    <row r="1717" s="85" customFormat="1" ht="12.75">
      <c r="C1717" s="86"/>
    </row>
    <row r="1718" s="85" customFormat="1" ht="12.75">
      <c r="C1718" s="86"/>
    </row>
    <row r="1719" s="85" customFormat="1" ht="12.75">
      <c r="C1719" s="86"/>
    </row>
    <row r="1720" s="85" customFormat="1" ht="12.75">
      <c r="C1720" s="86"/>
    </row>
    <row r="1721" s="85" customFormat="1" ht="12.75">
      <c r="C1721" s="86"/>
    </row>
    <row r="1722" s="85" customFormat="1" ht="12.75">
      <c r="C1722" s="86"/>
    </row>
    <row r="1723" s="85" customFormat="1" ht="12.75">
      <c r="C1723" s="86"/>
    </row>
    <row r="1724" s="85" customFormat="1" ht="12.75">
      <c r="C1724" s="86"/>
    </row>
    <row r="1725" s="85" customFormat="1" ht="12.75">
      <c r="C1725" s="86"/>
    </row>
    <row r="1726" s="85" customFormat="1" ht="12.75">
      <c r="C1726" s="86"/>
    </row>
    <row r="1727" s="85" customFormat="1" ht="12.75">
      <c r="C1727" s="86"/>
    </row>
    <row r="1728" s="85" customFormat="1" ht="12.75">
      <c r="C1728" s="86"/>
    </row>
    <row r="1729" s="85" customFormat="1" ht="12.75">
      <c r="C1729" s="86"/>
    </row>
    <row r="1730" s="85" customFormat="1" ht="12.75">
      <c r="C1730" s="86"/>
    </row>
    <row r="1731" s="85" customFormat="1" ht="12.75">
      <c r="C1731" s="86"/>
    </row>
    <row r="1732" s="85" customFormat="1" ht="12.75">
      <c r="C1732" s="86"/>
    </row>
    <row r="1733" s="85" customFormat="1" ht="12.75">
      <c r="C1733" s="86"/>
    </row>
    <row r="1734" s="85" customFormat="1" ht="12.75">
      <c r="C1734" s="86"/>
    </row>
    <row r="1735" s="85" customFormat="1" ht="12.75">
      <c r="C1735" s="86"/>
    </row>
    <row r="1736" s="85" customFormat="1" ht="12.75">
      <c r="C1736" s="86"/>
    </row>
    <row r="1737" s="85" customFormat="1" ht="12.75">
      <c r="C1737" s="86"/>
    </row>
    <row r="1738" s="85" customFormat="1" ht="12.75">
      <c r="C1738" s="86"/>
    </row>
    <row r="1739" s="85" customFormat="1" ht="12.75">
      <c r="C1739" s="86"/>
    </row>
    <row r="1740" s="85" customFormat="1" ht="12.75">
      <c r="C1740" s="86"/>
    </row>
    <row r="1741" s="85" customFormat="1" ht="12.75">
      <c r="C1741" s="86"/>
    </row>
    <row r="1742" s="85" customFormat="1" ht="12.75">
      <c r="C1742" s="86"/>
    </row>
    <row r="1743" s="85" customFormat="1" ht="12.75">
      <c r="C1743" s="86"/>
    </row>
    <row r="1744" s="85" customFormat="1" ht="12.75">
      <c r="C1744" s="86"/>
    </row>
    <row r="1745" s="85" customFormat="1" ht="12.75">
      <c r="C1745" s="86"/>
    </row>
    <row r="1746" s="85" customFormat="1" ht="12.75">
      <c r="C1746" s="86"/>
    </row>
    <row r="1747" s="85" customFormat="1" ht="12.75">
      <c r="C1747" s="86"/>
    </row>
    <row r="1748" s="85" customFormat="1" ht="12.75">
      <c r="C1748" s="86"/>
    </row>
    <row r="1749" s="85" customFormat="1" ht="12.75">
      <c r="C1749" s="86"/>
    </row>
    <row r="1750" s="85" customFormat="1" ht="12.75">
      <c r="C1750" s="86"/>
    </row>
    <row r="1751" s="85" customFormat="1" ht="12.75">
      <c r="C1751" s="86"/>
    </row>
    <row r="1752" s="85" customFormat="1" ht="12.75">
      <c r="C1752" s="86"/>
    </row>
    <row r="1753" s="85" customFormat="1" ht="12.75">
      <c r="C1753" s="86"/>
    </row>
    <row r="1754" s="85" customFormat="1" ht="12.75">
      <c r="C1754" s="86"/>
    </row>
    <row r="1755" s="85" customFormat="1" ht="12.75">
      <c r="C1755" s="86"/>
    </row>
    <row r="1756" s="85" customFormat="1" ht="12.75">
      <c r="C1756" s="86"/>
    </row>
    <row r="1757" s="85" customFormat="1" ht="12.75">
      <c r="C1757" s="86"/>
    </row>
    <row r="1758" s="85" customFormat="1" ht="12.75">
      <c r="C1758" s="86"/>
    </row>
    <row r="1759" s="85" customFormat="1" ht="12.75">
      <c r="C1759" s="86"/>
    </row>
    <row r="1760" s="85" customFormat="1" ht="12.75">
      <c r="C1760" s="86"/>
    </row>
    <row r="1761" s="85" customFormat="1" ht="12.75">
      <c r="C1761" s="86"/>
    </row>
    <row r="1762" s="85" customFormat="1" ht="12.75">
      <c r="C1762" s="86"/>
    </row>
    <row r="1763" s="85" customFormat="1" ht="12.75">
      <c r="C1763" s="86"/>
    </row>
    <row r="1764" s="85" customFormat="1" ht="12.75">
      <c r="C1764" s="86"/>
    </row>
    <row r="1765" s="85" customFormat="1" ht="12.75">
      <c r="C1765" s="86"/>
    </row>
    <row r="1766" s="85" customFormat="1" ht="12.75">
      <c r="C1766" s="86"/>
    </row>
    <row r="1767" s="85" customFormat="1" ht="12.75">
      <c r="C1767" s="86"/>
    </row>
    <row r="1768" s="85" customFormat="1" ht="12.75">
      <c r="C1768" s="86"/>
    </row>
    <row r="1769" s="85" customFormat="1" ht="12.75">
      <c r="C1769" s="86"/>
    </row>
    <row r="1770" s="85" customFormat="1" ht="12.75">
      <c r="C1770" s="86"/>
    </row>
    <row r="1771" s="85" customFormat="1" ht="12.75">
      <c r="C1771" s="86"/>
    </row>
    <row r="1772" s="85" customFormat="1" ht="12.75">
      <c r="C1772" s="86"/>
    </row>
    <row r="1773" s="85" customFormat="1" ht="12.75">
      <c r="C1773" s="86"/>
    </row>
    <row r="1774" s="85" customFormat="1" ht="12.75">
      <c r="C1774" s="86"/>
    </row>
    <row r="1775" s="85" customFormat="1" ht="12.75">
      <c r="C1775" s="86"/>
    </row>
    <row r="1776" s="85" customFormat="1" ht="12.75">
      <c r="C1776" s="86"/>
    </row>
    <row r="1777" s="85" customFormat="1" ht="12.75">
      <c r="C1777" s="86"/>
    </row>
    <row r="1778" s="85" customFormat="1" ht="12.75">
      <c r="C1778" s="86"/>
    </row>
    <row r="1779" s="85" customFormat="1" ht="12.75">
      <c r="C1779" s="86"/>
    </row>
    <row r="1780" s="85" customFormat="1" ht="12.75">
      <c r="C1780" s="86"/>
    </row>
    <row r="1781" s="85" customFormat="1" ht="12.75">
      <c r="C1781" s="86"/>
    </row>
    <row r="1782" s="85" customFormat="1" ht="12.75">
      <c r="C1782" s="86"/>
    </row>
    <row r="1783" s="85" customFormat="1" ht="12.75">
      <c r="C1783" s="86"/>
    </row>
    <row r="1784" s="85" customFormat="1" ht="12.75">
      <c r="C1784" s="86"/>
    </row>
    <row r="1785" s="85" customFormat="1" ht="12.75">
      <c r="C1785" s="86"/>
    </row>
    <row r="1786" s="85" customFormat="1" ht="12.75">
      <c r="C1786" s="86"/>
    </row>
    <row r="1787" s="85" customFormat="1" ht="12.75">
      <c r="C1787" s="86"/>
    </row>
    <row r="1788" s="85" customFormat="1" ht="12.75">
      <c r="C1788" s="86"/>
    </row>
    <row r="1789" s="85" customFormat="1" ht="12.75">
      <c r="C1789" s="86"/>
    </row>
    <row r="1790" s="85" customFormat="1" ht="12.75">
      <c r="C1790" s="86"/>
    </row>
    <row r="1791" s="85" customFormat="1" ht="12.75">
      <c r="C1791" s="86"/>
    </row>
    <row r="1792" s="85" customFormat="1" ht="12.75">
      <c r="C1792" s="86"/>
    </row>
    <row r="1793" s="85" customFormat="1" ht="12.75">
      <c r="C1793" s="86"/>
    </row>
    <row r="1794" s="85" customFormat="1" ht="12.75">
      <c r="C1794" s="86"/>
    </row>
    <row r="1795" s="85" customFormat="1" ht="12.75">
      <c r="C1795" s="86"/>
    </row>
    <row r="1796" s="85" customFormat="1" ht="12.75">
      <c r="C1796" s="86"/>
    </row>
    <row r="1797" s="85" customFormat="1" ht="12.75">
      <c r="C1797" s="86"/>
    </row>
    <row r="1798" s="85" customFormat="1" ht="12.75">
      <c r="C1798" s="86"/>
    </row>
    <row r="1799" s="85" customFormat="1" ht="12.75">
      <c r="C1799" s="86"/>
    </row>
    <row r="1800" s="85" customFormat="1" ht="12.75">
      <c r="C1800" s="86"/>
    </row>
    <row r="1801" s="85" customFormat="1" ht="12.75">
      <c r="C1801" s="86"/>
    </row>
    <row r="1802" s="85" customFormat="1" ht="12.75">
      <c r="C1802" s="86"/>
    </row>
    <row r="1803" s="85" customFormat="1" ht="12.75">
      <c r="C1803" s="86"/>
    </row>
    <row r="1804" s="85" customFormat="1" ht="12.75">
      <c r="C1804" s="86"/>
    </row>
    <row r="1805" s="85" customFormat="1" ht="12.75">
      <c r="C1805" s="86"/>
    </row>
    <row r="1806" s="85" customFormat="1" ht="12.75">
      <c r="C1806" s="86"/>
    </row>
    <row r="1807" s="85" customFormat="1" ht="12.75">
      <c r="C1807" s="86"/>
    </row>
    <row r="1808" s="85" customFormat="1" ht="12.75">
      <c r="C1808" s="86"/>
    </row>
    <row r="1809" s="85" customFormat="1" ht="12.75">
      <c r="C1809" s="86"/>
    </row>
    <row r="1810" s="85" customFormat="1" ht="12.75">
      <c r="C1810" s="86"/>
    </row>
    <row r="1811" s="85" customFormat="1" ht="12.75">
      <c r="C1811" s="86"/>
    </row>
    <row r="1812" s="85" customFormat="1" ht="12.75">
      <c r="C1812" s="86"/>
    </row>
    <row r="1813" s="85" customFormat="1" ht="12.75">
      <c r="C1813" s="86"/>
    </row>
    <row r="1814" s="85" customFormat="1" ht="12.75">
      <c r="C1814" s="86"/>
    </row>
    <row r="1815" s="85" customFormat="1" ht="12.75">
      <c r="C1815" s="86"/>
    </row>
    <row r="1816" s="85" customFormat="1" ht="12.75">
      <c r="C1816" s="86"/>
    </row>
    <row r="1817" s="85" customFormat="1" ht="12.75">
      <c r="C1817" s="86"/>
    </row>
    <row r="1818" s="85" customFormat="1" ht="12.75">
      <c r="C1818" s="86"/>
    </row>
    <row r="1819" s="85" customFormat="1" ht="12.75">
      <c r="C1819" s="86"/>
    </row>
    <row r="1820" s="85" customFormat="1" ht="12.75">
      <c r="C1820" s="86"/>
    </row>
    <row r="1821" s="85" customFormat="1" ht="12.75">
      <c r="C1821" s="86"/>
    </row>
    <row r="1822" s="85" customFormat="1" ht="12.75">
      <c r="C1822" s="86"/>
    </row>
    <row r="1823" s="85" customFormat="1" ht="12.75">
      <c r="C1823" s="86"/>
    </row>
    <row r="1824" s="85" customFormat="1" ht="12.75">
      <c r="C1824" s="86"/>
    </row>
    <row r="1825" s="85" customFormat="1" ht="12.75">
      <c r="C1825" s="86"/>
    </row>
    <row r="1826" s="85" customFormat="1" ht="12.75">
      <c r="C1826" s="86"/>
    </row>
    <row r="1827" s="85" customFormat="1" ht="12.75">
      <c r="C1827" s="86"/>
    </row>
    <row r="1828" s="85" customFormat="1" ht="12.75">
      <c r="C1828" s="86"/>
    </row>
    <row r="1829" s="85" customFormat="1" ht="12.75">
      <c r="C1829" s="86"/>
    </row>
    <row r="1830" s="85" customFormat="1" ht="12.75">
      <c r="C1830" s="86"/>
    </row>
    <row r="1831" s="85" customFormat="1" ht="12.75">
      <c r="C1831" s="86"/>
    </row>
    <row r="1832" s="85" customFormat="1" ht="12.75">
      <c r="C1832" s="86"/>
    </row>
    <row r="1833" s="85" customFormat="1" ht="12.75">
      <c r="C1833" s="86"/>
    </row>
    <row r="1834" s="85" customFormat="1" ht="12.75">
      <c r="C1834" s="86"/>
    </row>
    <row r="1835" s="85" customFormat="1" ht="12.75">
      <c r="C1835" s="86"/>
    </row>
    <row r="1836" s="85" customFormat="1" ht="12.75">
      <c r="C1836" s="86"/>
    </row>
    <row r="1837" s="85" customFormat="1" ht="12.75">
      <c r="C1837" s="86"/>
    </row>
    <row r="1838" s="85" customFormat="1" ht="12.75">
      <c r="C1838" s="86"/>
    </row>
    <row r="1839" s="85" customFormat="1" ht="12.75">
      <c r="C1839" s="86"/>
    </row>
    <row r="1840" s="85" customFormat="1" ht="12.75">
      <c r="C1840" s="86"/>
    </row>
    <row r="1841" s="85" customFormat="1" ht="12.75">
      <c r="C1841" s="86"/>
    </row>
    <row r="1842" s="85" customFormat="1" ht="12.75">
      <c r="C1842" s="86"/>
    </row>
    <row r="1843" s="85" customFormat="1" ht="12.75">
      <c r="C1843" s="86"/>
    </row>
    <row r="1844" s="85" customFormat="1" ht="12.75">
      <c r="C1844" s="86"/>
    </row>
    <row r="1845" s="85" customFormat="1" ht="12.75">
      <c r="C1845" s="86"/>
    </row>
    <row r="1846" s="85" customFormat="1" ht="12.75">
      <c r="C1846" s="86"/>
    </row>
    <row r="1847" s="85" customFormat="1" ht="12.75">
      <c r="C1847" s="86"/>
    </row>
    <row r="1848" s="85" customFormat="1" ht="12.75">
      <c r="C1848" s="86"/>
    </row>
    <row r="1849" s="85" customFormat="1" ht="12.75">
      <c r="C1849" s="86"/>
    </row>
    <row r="1850" s="85" customFormat="1" ht="12.75">
      <c r="C1850" s="86"/>
    </row>
    <row r="1851" s="85" customFormat="1" ht="12.75">
      <c r="C1851" s="86"/>
    </row>
    <row r="1852" s="85" customFormat="1" ht="12.75">
      <c r="C1852" s="86"/>
    </row>
    <row r="1853" s="85" customFormat="1" ht="12.75">
      <c r="C1853" s="86"/>
    </row>
    <row r="1854" s="85" customFormat="1" ht="12.75">
      <c r="C1854" s="86"/>
    </row>
    <row r="1855" s="85" customFormat="1" ht="12.75">
      <c r="C1855" s="86"/>
    </row>
    <row r="1856" s="85" customFormat="1" ht="12.75">
      <c r="C1856" s="86"/>
    </row>
    <row r="1857" s="85" customFormat="1" ht="12.75">
      <c r="C1857" s="86"/>
    </row>
    <row r="1858" s="85" customFormat="1" ht="12.75">
      <c r="C1858" s="86"/>
    </row>
    <row r="1859" s="85" customFormat="1" ht="12.75">
      <c r="C1859" s="86"/>
    </row>
    <row r="1860" s="85" customFormat="1" ht="12.75">
      <c r="C1860" s="86"/>
    </row>
    <row r="1861" s="85" customFormat="1" ht="12.75">
      <c r="C1861" s="86"/>
    </row>
    <row r="1862" s="85" customFormat="1" ht="12.75">
      <c r="C1862" s="86"/>
    </row>
    <row r="1863" s="85" customFormat="1" ht="12.75">
      <c r="C1863" s="86"/>
    </row>
    <row r="1864" s="85" customFormat="1" ht="12.75">
      <c r="C1864" s="86"/>
    </row>
    <row r="1865" s="85" customFormat="1" ht="12.75">
      <c r="C1865" s="86"/>
    </row>
    <row r="1866" s="85" customFormat="1" ht="12.75">
      <c r="C1866" s="86"/>
    </row>
    <row r="1867" s="85" customFormat="1" ht="12.75">
      <c r="C1867" s="86"/>
    </row>
    <row r="1868" s="85" customFormat="1" ht="12.75">
      <c r="C1868" s="86"/>
    </row>
    <row r="1869" s="85" customFormat="1" ht="12.75">
      <c r="C1869" s="86"/>
    </row>
    <row r="1870" s="85" customFormat="1" ht="12.75">
      <c r="C1870" s="86"/>
    </row>
    <row r="1871" s="85" customFormat="1" ht="12.75">
      <c r="C1871" s="86"/>
    </row>
    <row r="1872" s="85" customFormat="1" ht="12.75">
      <c r="C1872" s="86"/>
    </row>
    <row r="1873" s="85" customFormat="1" ht="12.75">
      <c r="C1873" s="86"/>
    </row>
    <row r="1874" s="85" customFormat="1" ht="12.75">
      <c r="C1874" s="86"/>
    </row>
    <row r="1875" s="85" customFormat="1" ht="12.75">
      <c r="C1875" s="86"/>
    </row>
    <row r="1876" s="85" customFormat="1" ht="12.75">
      <c r="C1876" s="86"/>
    </row>
    <row r="1877" s="85" customFormat="1" ht="12.75">
      <c r="C1877" s="86"/>
    </row>
    <row r="1878" s="85" customFormat="1" ht="12.75">
      <c r="C1878" s="86"/>
    </row>
    <row r="1879" s="85" customFormat="1" ht="12.75">
      <c r="C1879" s="86"/>
    </row>
    <row r="1880" s="85" customFormat="1" ht="12.75">
      <c r="C1880" s="86"/>
    </row>
    <row r="1881" s="85" customFormat="1" ht="12.75">
      <c r="C1881" s="86"/>
    </row>
    <row r="1882" s="85" customFormat="1" ht="12.75">
      <c r="C1882" s="86"/>
    </row>
    <row r="1883" s="85" customFormat="1" ht="12.75">
      <c r="C1883" s="86"/>
    </row>
    <row r="1884" s="85" customFormat="1" ht="12.75">
      <c r="C1884" s="86"/>
    </row>
    <row r="1885" s="85" customFormat="1" ht="12.75">
      <c r="C1885" s="86"/>
    </row>
    <row r="1886" s="85" customFormat="1" ht="12.75">
      <c r="C1886" s="86"/>
    </row>
    <row r="1887" s="85" customFormat="1" ht="12.75">
      <c r="C1887" s="86"/>
    </row>
    <row r="1888" s="85" customFormat="1" ht="12.75">
      <c r="C1888" s="86"/>
    </row>
    <row r="1889" s="85" customFormat="1" ht="12.75">
      <c r="C1889" s="86"/>
    </row>
    <row r="1890" s="85" customFormat="1" ht="12.75">
      <c r="C1890" s="86"/>
    </row>
    <row r="1891" s="85" customFormat="1" ht="12.75">
      <c r="C1891" s="86"/>
    </row>
    <row r="1892" s="85" customFormat="1" ht="12.75">
      <c r="C1892" s="86"/>
    </row>
    <row r="1893" s="85" customFormat="1" ht="12.75">
      <c r="C1893" s="86"/>
    </row>
    <row r="1894" s="85" customFormat="1" ht="12.75">
      <c r="C1894" s="86"/>
    </row>
    <row r="1895" s="85" customFormat="1" ht="12.75">
      <c r="C1895" s="86"/>
    </row>
    <row r="1896" s="85" customFormat="1" ht="12.75">
      <c r="C1896" s="86"/>
    </row>
    <row r="1897" s="85" customFormat="1" ht="12.75">
      <c r="C1897" s="86"/>
    </row>
    <row r="1898" s="85" customFormat="1" ht="12.75">
      <c r="C1898" s="86"/>
    </row>
    <row r="1899" s="85" customFormat="1" ht="12.75">
      <c r="C1899" s="86"/>
    </row>
    <row r="1900" s="85" customFormat="1" ht="12.75">
      <c r="C1900" s="86"/>
    </row>
    <row r="1901" s="85" customFormat="1" ht="12.75">
      <c r="C1901" s="86"/>
    </row>
    <row r="1902" s="85" customFormat="1" ht="12.75">
      <c r="C1902" s="86"/>
    </row>
    <row r="1903" s="85" customFormat="1" ht="12.75">
      <c r="C1903" s="86"/>
    </row>
    <row r="1904" s="85" customFormat="1" ht="12.75">
      <c r="C1904" s="86"/>
    </row>
    <row r="1905" s="85" customFormat="1" ht="12.75">
      <c r="C1905" s="86"/>
    </row>
    <row r="1906" s="85" customFormat="1" ht="12.75">
      <c r="C1906" s="86"/>
    </row>
    <row r="1907" s="85" customFormat="1" ht="12.75">
      <c r="C1907" s="86"/>
    </row>
    <row r="1908" s="85" customFormat="1" ht="12.75">
      <c r="C1908" s="86"/>
    </row>
    <row r="1909" s="85" customFormat="1" ht="12.75">
      <c r="C1909" s="86"/>
    </row>
    <row r="1910" s="85" customFormat="1" ht="12.75">
      <c r="C1910" s="86"/>
    </row>
    <row r="1911" s="85" customFormat="1" ht="12.75">
      <c r="C1911" s="86"/>
    </row>
    <row r="1912" s="85" customFormat="1" ht="12.75">
      <c r="C1912" s="86"/>
    </row>
    <row r="1913" s="85" customFormat="1" ht="12.75">
      <c r="C1913" s="86"/>
    </row>
    <row r="1914" s="85" customFormat="1" ht="12.75">
      <c r="C1914" s="86"/>
    </row>
    <row r="1915" s="85" customFormat="1" ht="12.75">
      <c r="C1915" s="86"/>
    </row>
    <row r="1916" s="85" customFormat="1" ht="12.75">
      <c r="C1916" s="86"/>
    </row>
    <row r="1917" s="85" customFormat="1" ht="12.75">
      <c r="C1917" s="86"/>
    </row>
    <row r="1918" s="85" customFormat="1" ht="12.75">
      <c r="C1918" s="86"/>
    </row>
    <row r="1919" s="85" customFormat="1" ht="12.75">
      <c r="C1919" s="86"/>
    </row>
    <row r="1920" s="85" customFormat="1" ht="12.75">
      <c r="C1920" s="86"/>
    </row>
    <row r="1921" s="85" customFormat="1" ht="12.75">
      <c r="C1921" s="86"/>
    </row>
    <row r="1922" s="85" customFormat="1" ht="12.75">
      <c r="C1922" s="86"/>
    </row>
    <row r="1923" s="85" customFormat="1" ht="12.75">
      <c r="C1923" s="86"/>
    </row>
    <row r="1924" s="85" customFormat="1" ht="12.75">
      <c r="C1924" s="86"/>
    </row>
    <row r="1925" s="85" customFormat="1" ht="12.75">
      <c r="C1925" s="86"/>
    </row>
    <row r="1926" s="85" customFormat="1" ht="12.75">
      <c r="C1926" s="86"/>
    </row>
    <row r="1927" s="85" customFormat="1" ht="12.75">
      <c r="C1927" s="86"/>
    </row>
    <row r="1928" s="85" customFormat="1" ht="12.75">
      <c r="C1928" s="86"/>
    </row>
    <row r="1929" s="85" customFormat="1" ht="12.75">
      <c r="C1929" s="86"/>
    </row>
    <row r="1930" s="85" customFormat="1" ht="12.75">
      <c r="C1930" s="86"/>
    </row>
    <row r="1931" s="85" customFormat="1" ht="12.75">
      <c r="C1931" s="86"/>
    </row>
    <row r="1932" s="85" customFormat="1" ht="12.75">
      <c r="C1932" s="86"/>
    </row>
    <row r="1933" s="85" customFormat="1" ht="12.75">
      <c r="C1933" s="86"/>
    </row>
    <row r="1934" s="85" customFormat="1" ht="12.75">
      <c r="C1934" s="86"/>
    </row>
    <row r="1935" s="85" customFormat="1" ht="12.75">
      <c r="C1935" s="86"/>
    </row>
    <row r="1936" s="85" customFormat="1" ht="12.75">
      <c r="C1936" s="86"/>
    </row>
    <row r="1937" s="85" customFormat="1" ht="12.75">
      <c r="C1937" s="86"/>
    </row>
    <row r="1938" s="85" customFormat="1" ht="12.75">
      <c r="C1938" s="86"/>
    </row>
    <row r="1939" s="85" customFormat="1" ht="12.75">
      <c r="C1939" s="86"/>
    </row>
    <row r="1940" s="85" customFormat="1" ht="12.75">
      <c r="C1940" s="86"/>
    </row>
    <row r="1941" s="85" customFormat="1" ht="12.75">
      <c r="C1941" s="86"/>
    </row>
    <row r="1942" s="85" customFormat="1" ht="12.75">
      <c r="C1942" s="86"/>
    </row>
    <row r="1943" s="85" customFormat="1" ht="12.75">
      <c r="C1943" s="86"/>
    </row>
    <row r="1944" s="85" customFormat="1" ht="12.75">
      <c r="C1944" s="86"/>
    </row>
    <row r="1945" s="85" customFormat="1" ht="12.75">
      <c r="C1945" s="86"/>
    </row>
    <row r="1946" s="85" customFormat="1" ht="12.75">
      <c r="C1946" s="86"/>
    </row>
    <row r="1947" s="85" customFormat="1" ht="12.75">
      <c r="C1947" s="86"/>
    </row>
    <row r="1948" s="85" customFormat="1" ht="12.75">
      <c r="C1948" s="86"/>
    </row>
    <row r="1949" s="85" customFormat="1" ht="12.75">
      <c r="C1949" s="86"/>
    </row>
    <row r="1950" s="85" customFormat="1" ht="12.75">
      <c r="C1950" s="86"/>
    </row>
    <row r="1951" s="85" customFormat="1" ht="12.75">
      <c r="C1951" s="86"/>
    </row>
    <row r="1952" s="85" customFormat="1" ht="12.75">
      <c r="C1952" s="86"/>
    </row>
    <row r="1953" s="85" customFormat="1" ht="12.75">
      <c r="C1953" s="86"/>
    </row>
    <row r="1954" s="85" customFormat="1" ht="12.75">
      <c r="C1954" s="86"/>
    </row>
    <row r="1955" s="85" customFormat="1" ht="12.75">
      <c r="C1955" s="86"/>
    </row>
    <row r="1956" s="85" customFormat="1" ht="12.75">
      <c r="C1956" s="86"/>
    </row>
    <row r="1957" s="85" customFormat="1" ht="12.75">
      <c r="C1957" s="86"/>
    </row>
    <row r="1958" s="85" customFormat="1" ht="12.75">
      <c r="C1958" s="86"/>
    </row>
    <row r="1959" s="85" customFormat="1" ht="12.75">
      <c r="C1959" s="86"/>
    </row>
    <row r="1960" s="85" customFormat="1" ht="12.75">
      <c r="C1960" s="86"/>
    </row>
    <row r="1961" s="85" customFormat="1" ht="12.75">
      <c r="C1961" s="86"/>
    </row>
    <row r="1962" s="85" customFormat="1" ht="12.75">
      <c r="C1962" s="86"/>
    </row>
    <row r="1963" s="85" customFormat="1" ht="12.75">
      <c r="C1963" s="86"/>
    </row>
    <row r="1964" s="85" customFormat="1" ht="12.75">
      <c r="C1964" s="86"/>
    </row>
    <row r="1965" s="85" customFormat="1" ht="12.75">
      <c r="C1965" s="86"/>
    </row>
    <row r="1966" s="85" customFormat="1" ht="12.75">
      <c r="C1966" s="86"/>
    </row>
    <row r="1967" s="85" customFormat="1" ht="12.75">
      <c r="C1967" s="86"/>
    </row>
    <row r="1968" s="85" customFormat="1" ht="12.75">
      <c r="C1968" s="86"/>
    </row>
    <row r="1969" s="85" customFormat="1" ht="12.75">
      <c r="C1969" s="86"/>
    </row>
    <row r="1970" s="85" customFormat="1" ht="12.75">
      <c r="C1970" s="86"/>
    </row>
    <row r="1971" s="85" customFormat="1" ht="12.75">
      <c r="C1971" s="86"/>
    </row>
    <row r="1972" s="85" customFormat="1" ht="12.75">
      <c r="C1972" s="86"/>
    </row>
    <row r="1973" s="85" customFormat="1" ht="12.75">
      <c r="C1973" s="86"/>
    </row>
    <row r="1974" s="85" customFormat="1" ht="12.75">
      <c r="C1974" s="86"/>
    </row>
    <row r="1975" s="85" customFormat="1" ht="12.75">
      <c r="C1975" s="86"/>
    </row>
    <row r="1976" s="85" customFormat="1" ht="12.75">
      <c r="C1976" s="86"/>
    </row>
    <row r="1977" s="85" customFormat="1" ht="12.75">
      <c r="C1977" s="86"/>
    </row>
    <row r="1978" s="85" customFormat="1" ht="12.75">
      <c r="C1978" s="86"/>
    </row>
    <row r="1979" s="85" customFormat="1" ht="12.75">
      <c r="C1979" s="86"/>
    </row>
    <row r="1980" s="85" customFormat="1" ht="12.75">
      <c r="C1980" s="86"/>
    </row>
    <row r="1981" s="85" customFormat="1" ht="12.75">
      <c r="C1981" s="86"/>
    </row>
    <row r="1982" s="85" customFormat="1" ht="12.75">
      <c r="C1982" s="86"/>
    </row>
    <row r="1983" s="85" customFormat="1" ht="12.75">
      <c r="C1983" s="86"/>
    </row>
    <row r="1984" s="85" customFormat="1" ht="12.75">
      <c r="C1984" s="86"/>
    </row>
    <row r="1985" s="85" customFormat="1" ht="12.75">
      <c r="C1985" s="86"/>
    </row>
    <row r="1986" s="85" customFormat="1" ht="12.75">
      <c r="C1986" s="86"/>
    </row>
    <row r="1987" s="85" customFormat="1" ht="12.75">
      <c r="C1987" s="86"/>
    </row>
    <row r="1988" s="85" customFormat="1" ht="12.75">
      <c r="C1988" s="86"/>
    </row>
    <row r="1989" s="85" customFormat="1" ht="12.75">
      <c r="C1989" s="86"/>
    </row>
    <row r="1990" s="85" customFormat="1" ht="12.75">
      <c r="C1990" s="86"/>
    </row>
    <row r="1991" s="85" customFormat="1" ht="12.75">
      <c r="C1991" s="86"/>
    </row>
    <row r="1992" s="85" customFormat="1" ht="12.75">
      <c r="C1992" s="86"/>
    </row>
    <row r="1993" s="85" customFormat="1" ht="12.75">
      <c r="C1993" s="86"/>
    </row>
    <row r="1994" s="85" customFormat="1" ht="12.75">
      <c r="C1994" s="86"/>
    </row>
    <row r="1995" s="85" customFormat="1" ht="12.75">
      <c r="C1995" s="86"/>
    </row>
    <row r="1996" s="85" customFormat="1" ht="12.75">
      <c r="C1996" s="86"/>
    </row>
    <row r="1997" s="85" customFormat="1" ht="12.75">
      <c r="C1997" s="86"/>
    </row>
    <row r="1998" s="85" customFormat="1" ht="12.75">
      <c r="C1998" s="86"/>
    </row>
    <row r="1999" s="85" customFormat="1" ht="12.75">
      <c r="C1999" s="86"/>
    </row>
    <row r="2000" s="85" customFormat="1" ht="12.75">
      <c r="C2000" s="86"/>
    </row>
    <row r="2001" s="85" customFormat="1" ht="12.75">
      <c r="C2001" s="86"/>
    </row>
    <row r="2002" s="85" customFormat="1" ht="12.75">
      <c r="C2002" s="86"/>
    </row>
    <row r="2003" s="85" customFormat="1" ht="12.75">
      <c r="C2003" s="86"/>
    </row>
    <row r="2004" s="85" customFormat="1" ht="12.75">
      <c r="C2004" s="86"/>
    </row>
    <row r="2005" s="85" customFormat="1" ht="12.75">
      <c r="C2005" s="86"/>
    </row>
    <row r="2006" s="85" customFormat="1" ht="12.75">
      <c r="C2006" s="86"/>
    </row>
    <row r="2007" s="85" customFormat="1" ht="12.75">
      <c r="C2007" s="86"/>
    </row>
    <row r="2008" s="85" customFormat="1" ht="12.75">
      <c r="C2008" s="86"/>
    </row>
    <row r="2009" s="85" customFormat="1" ht="12.75">
      <c r="C2009" s="86"/>
    </row>
    <row r="2010" s="85" customFormat="1" ht="12.75">
      <c r="C2010" s="86"/>
    </row>
    <row r="2011" s="85" customFormat="1" ht="12.75">
      <c r="C2011" s="86"/>
    </row>
    <row r="2012" s="85" customFormat="1" ht="12.75">
      <c r="C2012" s="86"/>
    </row>
    <row r="2013" s="85" customFormat="1" ht="12.75">
      <c r="C2013" s="86"/>
    </row>
    <row r="2014" s="85" customFormat="1" ht="12.75">
      <c r="C2014" s="86"/>
    </row>
    <row r="2015" s="85" customFormat="1" ht="12.75">
      <c r="C2015" s="86"/>
    </row>
    <row r="2016" s="85" customFormat="1" ht="12.75">
      <c r="C2016" s="86"/>
    </row>
    <row r="2017" s="85" customFormat="1" ht="12.75">
      <c r="C2017" s="86"/>
    </row>
    <row r="2018" s="85" customFormat="1" ht="12.75">
      <c r="C2018" s="86"/>
    </row>
    <row r="2019" s="85" customFormat="1" ht="12.75">
      <c r="C2019" s="86"/>
    </row>
    <row r="2020" s="85" customFormat="1" ht="12.75">
      <c r="C2020" s="86"/>
    </row>
    <row r="2021" s="85" customFormat="1" ht="12.75">
      <c r="C2021" s="86"/>
    </row>
    <row r="2022" s="85" customFormat="1" ht="12.75">
      <c r="C2022" s="86"/>
    </row>
    <row r="2023" s="85" customFormat="1" ht="12.75">
      <c r="C2023" s="86"/>
    </row>
    <row r="2024" s="85" customFormat="1" ht="12.75">
      <c r="C2024" s="86"/>
    </row>
    <row r="2025" s="85" customFormat="1" ht="12.75">
      <c r="C2025" s="86"/>
    </row>
    <row r="2026" s="85" customFormat="1" ht="12.75">
      <c r="C2026" s="86"/>
    </row>
    <row r="2027" s="85" customFormat="1" ht="12.75">
      <c r="C2027" s="86"/>
    </row>
    <row r="2028" s="85" customFormat="1" ht="12.75">
      <c r="C2028" s="86"/>
    </row>
    <row r="2029" s="85" customFormat="1" ht="12.75">
      <c r="C2029" s="86"/>
    </row>
    <row r="2030" s="85" customFormat="1" ht="12.75">
      <c r="C2030" s="86"/>
    </row>
    <row r="2031" s="85" customFormat="1" ht="12.75">
      <c r="C2031" s="86"/>
    </row>
    <row r="2032" s="85" customFormat="1" ht="12.75">
      <c r="C2032" s="86"/>
    </row>
    <row r="2033" s="85" customFormat="1" ht="12.75">
      <c r="C2033" s="86"/>
    </row>
    <row r="2034" s="85" customFormat="1" ht="12.75">
      <c r="C2034" s="86"/>
    </row>
    <row r="2035" s="85" customFormat="1" ht="12.75">
      <c r="C2035" s="86"/>
    </row>
    <row r="2036" s="85" customFormat="1" ht="12.75">
      <c r="C2036" s="86"/>
    </row>
    <row r="2037" s="85" customFormat="1" ht="12.75">
      <c r="C2037" s="86"/>
    </row>
    <row r="2038" s="85" customFormat="1" ht="12.75">
      <c r="C2038" s="86"/>
    </row>
    <row r="2039" s="85" customFormat="1" ht="12.75">
      <c r="C2039" s="86"/>
    </row>
    <row r="2040" s="85" customFormat="1" ht="12.75">
      <c r="C2040" s="86"/>
    </row>
    <row r="2041" s="85" customFormat="1" ht="12.75">
      <c r="C2041" s="86"/>
    </row>
    <row r="2042" s="85" customFormat="1" ht="12.75">
      <c r="C2042" s="86"/>
    </row>
    <row r="2043" s="85" customFormat="1" ht="12.75">
      <c r="C2043" s="86"/>
    </row>
    <row r="2044" s="85" customFormat="1" ht="12.75">
      <c r="C2044" s="86"/>
    </row>
    <row r="2045" s="85" customFormat="1" ht="12.75">
      <c r="C2045" s="86"/>
    </row>
    <row r="2046" s="85" customFormat="1" ht="12.75">
      <c r="C2046" s="86"/>
    </row>
    <row r="2047" s="85" customFormat="1" ht="12.75">
      <c r="C2047" s="86"/>
    </row>
    <row r="2048" s="85" customFormat="1" ht="12.75">
      <c r="C2048" s="86"/>
    </row>
    <row r="2049" s="85" customFormat="1" ht="12.75">
      <c r="C2049" s="86"/>
    </row>
    <row r="2050" s="85" customFormat="1" ht="12.75">
      <c r="C2050" s="86"/>
    </row>
    <row r="2051" s="85" customFormat="1" ht="12.75">
      <c r="C2051" s="86"/>
    </row>
    <row r="2052" s="85" customFormat="1" ht="12.75">
      <c r="C2052" s="86"/>
    </row>
    <row r="2053" s="85" customFormat="1" ht="12.75">
      <c r="C2053" s="86"/>
    </row>
    <row r="2054" s="85" customFormat="1" ht="12.75">
      <c r="C2054" s="86"/>
    </row>
    <row r="2055" s="85" customFormat="1" ht="12.75">
      <c r="C2055" s="86"/>
    </row>
    <row r="2056" s="85" customFormat="1" ht="12.75">
      <c r="C2056" s="86"/>
    </row>
    <row r="2057" s="85" customFormat="1" ht="12.75">
      <c r="C2057" s="86"/>
    </row>
    <row r="2058" s="85" customFormat="1" ht="12.75">
      <c r="C2058" s="86"/>
    </row>
    <row r="2059" s="85" customFormat="1" ht="12.75">
      <c r="C2059" s="86"/>
    </row>
    <row r="2060" s="85" customFormat="1" ht="12.75">
      <c r="C2060" s="86"/>
    </row>
    <row r="2061" s="85" customFormat="1" ht="12.75">
      <c r="C2061" s="86"/>
    </row>
    <row r="2062" s="85" customFormat="1" ht="12.75">
      <c r="C2062" s="86"/>
    </row>
    <row r="2063" s="85" customFormat="1" ht="12.75">
      <c r="C2063" s="86"/>
    </row>
    <row r="2064" s="85" customFormat="1" ht="12.75">
      <c r="C2064" s="86"/>
    </row>
    <row r="2065" s="85" customFormat="1" ht="12.75">
      <c r="C2065" s="86"/>
    </row>
    <row r="2066" s="85" customFormat="1" ht="12.75">
      <c r="C2066" s="86"/>
    </row>
    <row r="2067" s="85" customFormat="1" ht="12.75">
      <c r="C2067" s="86"/>
    </row>
    <row r="2068" s="85" customFormat="1" ht="12.75">
      <c r="C2068" s="86"/>
    </row>
    <row r="2069" s="85" customFormat="1" ht="12.75">
      <c r="C2069" s="86"/>
    </row>
    <row r="2070" s="85" customFormat="1" ht="12.75">
      <c r="C2070" s="86"/>
    </row>
    <row r="2071" s="85" customFormat="1" ht="12.75">
      <c r="C2071" s="86"/>
    </row>
    <row r="2072" s="85" customFormat="1" ht="12.75">
      <c r="C2072" s="86"/>
    </row>
    <row r="2073" s="85" customFormat="1" ht="12.75">
      <c r="C2073" s="86"/>
    </row>
    <row r="2074" s="85" customFormat="1" ht="12.75">
      <c r="C2074" s="86"/>
    </row>
    <row r="2075" s="85" customFormat="1" ht="12.75">
      <c r="C2075" s="86"/>
    </row>
    <row r="2076" s="85" customFormat="1" ht="12.75">
      <c r="C2076" s="86"/>
    </row>
    <row r="2077" s="85" customFormat="1" ht="12.75">
      <c r="C2077" s="86"/>
    </row>
    <row r="2078" s="85" customFormat="1" ht="12.75">
      <c r="C2078" s="86"/>
    </row>
    <row r="2079" s="85" customFormat="1" ht="12.75">
      <c r="C2079" s="86"/>
    </row>
    <row r="2080" s="85" customFormat="1" ht="12.75">
      <c r="C2080" s="86"/>
    </row>
    <row r="2081" s="85" customFormat="1" ht="12.75">
      <c r="C2081" s="86"/>
    </row>
    <row r="2082" s="85" customFormat="1" ht="12.75">
      <c r="C2082" s="86"/>
    </row>
    <row r="2083" s="85" customFormat="1" ht="12.75">
      <c r="C2083" s="86"/>
    </row>
    <row r="2084" s="85" customFormat="1" ht="12.75">
      <c r="C2084" s="86"/>
    </row>
    <row r="2085" s="85" customFormat="1" ht="12.75">
      <c r="C2085" s="86"/>
    </row>
    <row r="2086" s="85" customFormat="1" ht="12.75">
      <c r="C2086" s="86"/>
    </row>
    <row r="2087" s="85" customFormat="1" ht="12.75">
      <c r="C2087" s="86"/>
    </row>
    <row r="2088" s="85" customFormat="1" ht="12.75">
      <c r="C2088" s="86"/>
    </row>
    <row r="2089" s="85" customFormat="1" ht="12.75">
      <c r="C2089" s="86"/>
    </row>
    <row r="2090" s="85" customFormat="1" ht="12.75">
      <c r="C2090" s="86"/>
    </row>
    <row r="2091" s="85" customFormat="1" ht="12.75">
      <c r="C2091" s="86"/>
    </row>
    <row r="2092" s="85" customFormat="1" ht="12.75">
      <c r="C2092" s="86"/>
    </row>
    <row r="2093" s="85" customFormat="1" ht="12.75">
      <c r="C2093" s="86"/>
    </row>
    <row r="2094" s="85" customFormat="1" ht="12.75">
      <c r="C2094" s="86"/>
    </row>
    <row r="2095" s="85" customFormat="1" ht="12.75">
      <c r="C2095" s="86"/>
    </row>
    <row r="2096" s="85" customFormat="1" ht="12.75">
      <c r="C2096" s="86"/>
    </row>
    <row r="2097" s="85" customFormat="1" ht="12.75">
      <c r="C2097" s="86"/>
    </row>
    <row r="2098" s="85" customFormat="1" ht="12.75">
      <c r="C2098" s="86"/>
    </row>
    <row r="2099" s="85" customFormat="1" ht="12.75">
      <c r="C2099" s="86"/>
    </row>
    <row r="2100" s="85" customFormat="1" ht="12.75">
      <c r="C2100" s="86"/>
    </row>
    <row r="2101" s="85" customFormat="1" ht="12.75">
      <c r="C2101" s="86"/>
    </row>
    <row r="2102" s="85" customFormat="1" ht="12.75">
      <c r="C2102" s="86"/>
    </row>
    <row r="2103" s="85" customFormat="1" ht="12.75">
      <c r="C2103" s="86"/>
    </row>
    <row r="2104" s="85" customFormat="1" ht="12.75">
      <c r="C2104" s="86"/>
    </row>
    <row r="2105" s="85" customFormat="1" ht="12.75">
      <c r="C2105" s="86"/>
    </row>
    <row r="2106" s="85" customFormat="1" ht="12.75">
      <c r="C2106" s="86"/>
    </row>
    <row r="2107" s="85" customFormat="1" ht="12.75">
      <c r="C2107" s="86"/>
    </row>
    <row r="2108" s="85" customFormat="1" ht="12.75">
      <c r="C2108" s="86"/>
    </row>
    <row r="2109" s="85" customFormat="1" ht="12.75">
      <c r="C2109" s="86"/>
    </row>
    <row r="2110" s="85" customFormat="1" ht="12.75">
      <c r="C2110" s="86"/>
    </row>
    <row r="2111" s="85" customFormat="1" ht="12.75">
      <c r="C2111" s="86"/>
    </row>
    <row r="2112" s="85" customFormat="1" ht="12.75">
      <c r="C2112" s="86"/>
    </row>
    <row r="2113" s="85" customFormat="1" ht="12.75">
      <c r="C2113" s="86"/>
    </row>
    <row r="2114" s="85" customFormat="1" ht="12.75">
      <c r="C2114" s="86"/>
    </row>
    <row r="2115" s="85" customFormat="1" ht="12.75">
      <c r="C2115" s="86"/>
    </row>
    <row r="2116" s="85" customFormat="1" ht="12.75">
      <c r="C2116" s="86"/>
    </row>
    <row r="2117" s="85" customFormat="1" ht="12.75">
      <c r="C2117" s="86"/>
    </row>
    <row r="2118" s="85" customFormat="1" ht="12.75">
      <c r="C2118" s="86"/>
    </row>
    <row r="2119" s="85" customFormat="1" ht="12.75">
      <c r="C2119" s="86"/>
    </row>
    <row r="2120" s="85" customFormat="1" ht="12.75">
      <c r="C2120" s="86"/>
    </row>
    <row r="2121" s="85" customFormat="1" ht="12.75">
      <c r="C2121" s="86"/>
    </row>
    <row r="2122" s="85" customFormat="1" ht="12.75">
      <c r="C2122" s="86"/>
    </row>
    <row r="2123" s="85" customFormat="1" ht="12.75">
      <c r="C2123" s="86"/>
    </row>
    <row r="2124" s="85" customFormat="1" ht="12.75">
      <c r="C2124" s="86"/>
    </row>
    <row r="2125" s="85" customFormat="1" ht="12.75">
      <c r="C2125" s="86"/>
    </row>
    <row r="2126" s="85" customFormat="1" ht="12.75">
      <c r="C2126" s="86"/>
    </row>
    <row r="2127" s="85" customFormat="1" ht="12.75">
      <c r="C2127" s="86"/>
    </row>
    <row r="2128" s="85" customFormat="1" ht="12.75">
      <c r="C2128" s="86"/>
    </row>
    <row r="2129" s="85" customFormat="1" ht="12.75">
      <c r="C2129" s="86"/>
    </row>
    <row r="2130" s="85" customFormat="1" ht="12.75">
      <c r="C2130" s="86"/>
    </row>
    <row r="2131" s="85" customFormat="1" ht="12.75">
      <c r="C2131" s="86"/>
    </row>
    <row r="2132" s="85" customFormat="1" ht="12.75">
      <c r="C2132" s="86"/>
    </row>
    <row r="2133" s="85" customFormat="1" ht="12.75">
      <c r="C2133" s="86"/>
    </row>
    <row r="2134" s="85" customFormat="1" ht="12.75">
      <c r="C2134" s="86"/>
    </row>
    <row r="2135" s="85" customFormat="1" ht="12.75">
      <c r="C2135" s="86"/>
    </row>
    <row r="2136" s="85" customFormat="1" ht="12.75">
      <c r="C2136" s="86"/>
    </row>
    <row r="2137" s="85" customFormat="1" ht="12.75">
      <c r="C2137" s="86"/>
    </row>
    <row r="2138" s="85" customFormat="1" ht="12.75">
      <c r="C2138" s="86"/>
    </row>
    <row r="2139" s="85" customFormat="1" ht="12.75">
      <c r="C2139" s="86"/>
    </row>
    <row r="2140" s="85" customFormat="1" ht="12.75">
      <c r="C2140" s="86"/>
    </row>
    <row r="2141" s="85" customFormat="1" ht="12.75">
      <c r="C2141" s="86"/>
    </row>
    <row r="2142" s="85" customFormat="1" ht="12.75">
      <c r="C2142" s="86"/>
    </row>
    <row r="2143" s="85" customFormat="1" ht="12.75">
      <c r="C2143" s="86"/>
    </row>
    <row r="2144" s="85" customFormat="1" ht="12.75">
      <c r="C2144" s="86"/>
    </row>
    <row r="2145" s="85" customFormat="1" ht="12.75">
      <c r="C2145" s="86"/>
    </row>
    <row r="2146" s="85" customFormat="1" ht="12.75">
      <c r="C2146" s="86"/>
    </row>
    <row r="2147" s="85" customFormat="1" ht="12.75">
      <c r="C2147" s="86"/>
    </row>
    <row r="2148" s="85" customFormat="1" ht="12.75">
      <c r="C2148" s="86"/>
    </row>
    <row r="2149" s="85" customFormat="1" ht="12.75">
      <c r="C2149" s="86"/>
    </row>
    <row r="2150" s="85" customFormat="1" ht="12.75">
      <c r="C2150" s="86"/>
    </row>
    <row r="2151" s="85" customFormat="1" ht="12.75">
      <c r="C2151" s="86"/>
    </row>
    <row r="2152" s="85" customFormat="1" ht="12.75">
      <c r="C2152" s="86"/>
    </row>
    <row r="2153" s="85" customFormat="1" ht="12.75">
      <c r="C2153" s="86"/>
    </row>
    <row r="2154" s="85" customFormat="1" ht="12.75">
      <c r="C2154" s="86"/>
    </row>
    <row r="2155" s="85" customFormat="1" ht="12.75">
      <c r="C2155" s="86"/>
    </row>
    <row r="2156" s="85" customFormat="1" ht="12.75">
      <c r="C2156" s="86"/>
    </row>
    <row r="2157" s="85" customFormat="1" ht="12.75">
      <c r="C2157" s="86"/>
    </row>
    <row r="2158" s="85" customFormat="1" ht="12.75">
      <c r="C2158" s="86"/>
    </row>
    <row r="2159" s="85" customFormat="1" ht="12.75">
      <c r="C2159" s="86"/>
    </row>
    <row r="2160" s="85" customFormat="1" ht="12.75">
      <c r="C2160" s="86"/>
    </row>
    <row r="2161" s="85" customFormat="1" ht="12.75">
      <c r="C2161" s="86"/>
    </row>
    <row r="2162" s="85" customFormat="1" ht="12.75">
      <c r="C2162" s="86"/>
    </row>
    <row r="2163" s="85" customFormat="1" ht="12.75">
      <c r="C2163" s="86"/>
    </row>
    <row r="2164" s="85" customFormat="1" ht="12.75">
      <c r="C2164" s="86"/>
    </row>
    <row r="2165" s="85" customFormat="1" ht="12.75">
      <c r="C2165" s="86"/>
    </row>
    <row r="2166" s="85" customFormat="1" ht="12.75">
      <c r="C2166" s="86"/>
    </row>
    <row r="2167" s="85" customFormat="1" ht="12.75">
      <c r="C2167" s="86"/>
    </row>
    <row r="2168" s="85" customFormat="1" ht="12.75">
      <c r="C2168" s="86"/>
    </row>
    <row r="2169" s="85" customFormat="1" ht="12.75">
      <c r="C2169" s="86"/>
    </row>
    <row r="2170" s="85" customFormat="1" ht="12.75">
      <c r="C2170" s="86"/>
    </row>
    <row r="2171" s="85" customFormat="1" ht="12.75">
      <c r="C2171" s="86"/>
    </row>
    <row r="2172" s="85" customFormat="1" ht="12.75">
      <c r="C2172" s="86"/>
    </row>
    <row r="2173" s="85" customFormat="1" ht="12.75">
      <c r="C2173" s="86"/>
    </row>
    <row r="2174" s="85" customFormat="1" ht="12.75">
      <c r="C2174" s="86"/>
    </row>
    <row r="2175" s="85" customFormat="1" ht="12.75">
      <c r="C2175" s="86"/>
    </row>
    <row r="2176" s="85" customFormat="1" ht="12.75">
      <c r="C2176" s="86"/>
    </row>
    <row r="2177" s="85" customFormat="1" ht="12.75">
      <c r="C2177" s="86"/>
    </row>
    <row r="2178" s="85" customFormat="1" ht="12.75">
      <c r="C2178" s="86"/>
    </row>
    <row r="2179" s="85" customFormat="1" ht="12.75">
      <c r="C2179" s="86"/>
    </row>
    <row r="2180" s="85" customFormat="1" ht="12.75">
      <c r="C2180" s="86"/>
    </row>
    <row r="2181" s="85" customFormat="1" ht="12.75">
      <c r="C2181" s="86"/>
    </row>
    <row r="2182" s="85" customFormat="1" ht="12.75">
      <c r="C2182" s="86"/>
    </row>
    <row r="2183" s="85" customFormat="1" ht="12.75">
      <c r="C2183" s="86"/>
    </row>
    <row r="2184" s="85" customFormat="1" ht="12.75">
      <c r="C2184" s="86"/>
    </row>
    <row r="2185" s="85" customFormat="1" ht="12.75">
      <c r="C2185" s="86"/>
    </row>
    <row r="2186" s="85" customFormat="1" ht="12.75">
      <c r="C2186" s="86"/>
    </row>
    <row r="2187" s="85" customFormat="1" ht="12.75">
      <c r="C2187" s="86"/>
    </row>
    <row r="2188" s="85" customFormat="1" ht="12.75">
      <c r="C2188" s="86"/>
    </row>
    <row r="2189" s="85" customFormat="1" ht="12.75">
      <c r="C2189" s="86"/>
    </row>
    <row r="2190" s="85" customFormat="1" ht="12.75">
      <c r="C2190" s="86"/>
    </row>
    <row r="2191" s="85" customFormat="1" ht="12.75">
      <c r="C2191" s="86"/>
    </row>
    <row r="2192" s="85" customFormat="1" ht="12.75">
      <c r="C2192" s="86"/>
    </row>
    <row r="2193" s="85" customFormat="1" ht="12.75">
      <c r="C2193" s="86"/>
    </row>
    <row r="2194" s="85" customFormat="1" ht="12.75">
      <c r="C2194" s="86"/>
    </row>
    <row r="2195" s="85" customFormat="1" ht="12.75">
      <c r="C2195" s="86"/>
    </row>
    <row r="2196" s="85" customFormat="1" ht="12.75">
      <c r="C2196" s="86"/>
    </row>
    <row r="2197" s="85" customFormat="1" ht="12.75">
      <c r="C2197" s="86"/>
    </row>
    <row r="2198" s="85" customFormat="1" ht="12.75">
      <c r="C2198" s="86"/>
    </row>
    <row r="2199" s="85" customFormat="1" ht="12.75">
      <c r="C2199" s="86"/>
    </row>
    <row r="2200" s="85" customFormat="1" ht="12.75">
      <c r="C2200" s="86"/>
    </row>
    <row r="2201" s="85" customFormat="1" ht="12.75">
      <c r="C2201" s="86"/>
    </row>
    <row r="2202" s="85" customFormat="1" ht="12.75">
      <c r="C2202" s="86"/>
    </row>
    <row r="2203" s="85" customFormat="1" ht="12.75">
      <c r="C2203" s="86"/>
    </row>
    <row r="2204" s="85" customFormat="1" ht="12.75">
      <c r="C2204" s="86"/>
    </row>
    <row r="2205" s="85" customFormat="1" ht="12.75">
      <c r="C2205" s="86"/>
    </row>
    <row r="2206" s="85" customFormat="1" ht="12.75">
      <c r="C2206" s="86"/>
    </row>
    <row r="2207" s="85" customFormat="1" ht="12.75">
      <c r="C2207" s="86"/>
    </row>
    <row r="2208" s="85" customFormat="1" ht="12.75">
      <c r="C2208" s="86"/>
    </row>
    <row r="2209" s="85" customFormat="1" ht="12.75">
      <c r="C2209" s="86"/>
    </row>
    <row r="2210" s="85" customFormat="1" ht="12.75">
      <c r="C2210" s="86"/>
    </row>
    <row r="2211" s="85" customFormat="1" ht="12.75">
      <c r="C2211" s="86"/>
    </row>
    <row r="2212" s="85" customFormat="1" ht="12.75">
      <c r="C2212" s="86"/>
    </row>
    <row r="2213" s="85" customFormat="1" ht="12.75">
      <c r="C2213" s="86"/>
    </row>
    <row r="2214" s="85" customFormat="1" ht="12.75">
      <c r="C2214" s="86"/>
    </row>
    <row r="2215" s="85" customFormat="1" ht="12.75">
      <c r="C2215" s="86"/>
    </row>
    <row r="2216" s="85" customFormat="1" ht="12.75">
      <c r="C2216" s="86"/>
    </row>
    <row r="2217" s="85" customFormat="1" ht="12.75">
      <c r="C2217" s="86"/>
    </row>
    <row r="2218" s="85" customFormat="1" ht="12.75">
      <c r="C2218" s="86"/>
    </row>
    <row r="2219" s="85" customFormat="1" ht="12.75">
      <c r="C2219" s="86"/>
    </row>
    <row r="2220" s="85" customFormat="1" ht="12.75">
      <c r="C2220" s="86"/>
    </row>
    <row r="2221" s="85" customFormat="1" ht="12.75">
      <c r="C2221" s="86"/>
    </row>
    <row r="2222" s="85" customFormat="1" ht="12.75">
      <c r="C2222" s="86"/>
    </row>
    <row r="2223" s="85" customFormat="1" ht="12.75">
      <c r="C2223" s="86"/>
    </row>
    <row r="2224" s="85" customFormat="1" ht="12.75">
      <c r="C2224" s="86"/>
    </row>
    <row r="2225" s="85" customFormat="1" ht="12.75">
      <c r="C2225" s="86"/>
    </row>
    <row r="2226" s="85" customFormat="1" ht="12.75">
      <c r="C2226" s="86"/>
    </row>
    <row r="2227" s="85" customFormat="1" ht="12.75">
      <c r="C2227" s="86"/>
    </row>
    <row r="2228" s="85" customFormat="1" ht="12.75">
      <c r="C2228" s="86"/>
    </row>
    <row r="2229" s="85" customFormat="1" ht="12.75">
      <c r="C2229" s="86"/>
    </row>
    <row r="2230" s="85" customFormat="1" ht="12.75">
      <c r="C2230" s="86"/>
    </row>
    <row r="2231" s="85" customFormat="1" ht="12.75">
      <c r="C2231" s="86"/>
    </row>
    <row r="2232" s="85" customFormat="1" ht="12.75">
      <c r="C2232" s="86"/>
    </row>
    <row r="2233" s="85" customFormat="1" ht="12.75">
      <c r="C2233" s="86"/>
    </row>
    <row r="2234" s="85" customFormat="1" ht="12.75">
      <c r="C2234" s="86"/>
    </row>
    <row r="2235" s="85" customFormat="1" ht="12.75">
      <c r="C2235" s="86"/>
    </row>
    <row r="2236" s="85" customFormat="1" ht="12.75">
      <c r="C2236" s="86"/>
    </row>
    <row r="2237" s="85" customFormat="1" ht="12.75">
      <c r="C2237" s="86"/>
    </row>
    <row r="2238" s="85" customFormat="1" ht="12.75">
      <c r="C2238" s="86"/>
    </row>
    <row r="2239" s="85" customFormat="1" ht="12.75">
      <c r="C2239" s="86"/>
    </row>
    <row r="2240" s="85" customFormat="1" ht="12.75">
      <c r="C2240" s="86"/>
    </row>
    <row r="2241" s="85" customFormat="1" ht="12.75">
      <c r="C2241" s="86"/>
    </row>
    <row r="2242" s="85" customFormat="1" ht="12.75">
      <c r="C2242" s="86"/>
    </row>
    <row r="2243" s="85" customFormat="1" ht="12.75">
      <c r="C2243" s="86"/>
    </row>
    <row r="2244" s="85" customFormat="1" ht="12.75">
      <c r="C2244" s="86"/>
    </row>
    <row r="2245" s="85" customFormat="1" ht="12.75">
      <c r="C2245" s="86"/>
    </row>
    <row r="2246" s="85" customFormat="1" ht="12.75">
      <c r="C2246" s="86"/>
    </row>
    <row r="2247" s="85" customFormat="1" ht="12.75">
      <c r="C2247" s="86"/>
    </row>
    <row r="2248" s="85" customFormat="1" ht="12.75">
      <c r="C2248" s="86"/>
    </row>
    <row r="2249" s="85" customFormat="1" ht="12.75">
      <c r="C2249" s="86"/>
    </row>
    <row r="2250" s="85" customFormat="1" ht="12.75">
      <c r="C2250" s="86"/>
    </row>
    <row r="2251" s="85" customFormat="1" ht="12.75">
      <c r="C2251" s="86"/>
    </row>
    <row r="2252" s="85" customFormat="1" ht="12.75">
      <c r="C2252" s="86"/>
    </row>
    <row r="2253" s="85" customFormat="1" ht="12.75">
      <c r="C2253" s="86"/>
    </row>
    <row r="2254" s="85" customFormat="1" ht="12.75">
      <c r="C2254" s="86"/>
    </row>
    <row r="2255" s="85" customFormat="1" ht="12.75">
      <c r="C2255" s="86"/>
    </row>
    <row r="2256" s="85" customFormat="1" ht="12.75">
      <c r="C2256" s="86"/>
    </row>
    <row r="2257" s="85" customFormat="1" ht="12.75">
      <c r="C2257" s="86"/>
    </row>
    <row r="2258" s="85" customFormat="1" ht="12.75">
      <c r="C2258" s="86"/>
    </row>
    <row r="2259" s="85" customFormat="1" ht="12.75">
      <c r="C2259" s="86"/>
    </row>
    <row r="2260" s="85" customFormat="1" ht="12.75">
      <c r="C2260" s="86"/>
    </row>
    <row r="2261" s="85" customFormat="1" ht="12.75">
      <c r="C2261" s="86"/>
    </row>
    <row r="2262" s="85" customFormat="1" ht="12.75">
      <c r="C2262" s="86"/>
    </row>
    <row r="2263" s="85" customFormat="1" ht="12.75">
      <c r="C2263" s="86"/>
    </row>
    <row r="2264" s="85" customFormat="1" ht="12.75">
      <c r="C2264" s="86"/>
    </row>
    <row r="2265" s="85" customFormat="1" ht="12.75">
      <c r="C2265" s="86"/>
    </row>
    <row r="2266" s="85" customFormat="1" ht="12.75">
      <c r="C2266" s="86"/>
    </row>
    <row r="2267" s="85" customFormat="1" ht="12.75">
      <c r="C2267" s="86"/>
    </row>
    <row r="2268" s="85" customFormat="1" ht="12.75">
      <c r="C2268" s="86"/>
    </row>
    <row r="2269" s="85" customFormat="1" ht="12.75">
      <c r="C2269" s="86"/>
    </row>
    <row r="2270" s="85" customFormat="1" ht="12.75">
      <c r="C2270" s="86"/>
    </row>
    <row r="2271" s="85" customFormat="1" ht="12.75">
      <c r="C2271" s="86"/>
    </row>
    <row r="2272" s="85" customFormat="1" ht="12.75">
      <c r="C2272" s="86"/>
    </row>
    <row r="2273" s="85" customFormat="1" ht="12.75">
      <c r="C2273" s="86"/>
    </row>
    <row r="2274" s="85" customFormat="1" ht="12.75">
      <c r="C2274" s="86"/>
    </row>
    <row r="2275" s="85" customFormat="1" ht="12.75">
      <c r="C2275" s="86"/>
    </row>
    <row r="2276" s="85" customFormat="1" ht="12.75">
      <c r="C2276" s="86"/>
    </row>
    <row r="2277" s="85" customFormat="1" ht="12.75">
      <c r="C2277" s="86"/>
    </row>
    <row r="2278" s="85" customFormat="1" ht="12.75">
      <c r="C2278" s="86"/>
    </row>
    <row r="2279" s="85" customFormat="1" ht="12.75">
      <c r="C2279" s="86"/>
    </row>
    <row r="2280" s="85" customFormat="1" ht="12.75">
      <c r="C2280" s="86"/>
    </row>
    <row r="2281" s="85" customFormat="1" ht="12.75">
      <c r="C2281" s="86"/>
    </row>
    <row r="2282" s="85" customFormat="1" ht="12.75">
      <c r="C2282" s="86"/>
    </row>
    <row r="2283" s="85" customFormat="1" ht="12.75">
      <c r="C2283" s="86"/>
    </row>
    <row r="2284" s="85" customFormat="1" ht="12.75">
      <c r="C2284" s="86"/>
    </row>
    <row r="2285" s="85" customFormat="1" ht="12.75">
      <c r="C2285" s="86"/>
    </row>
    <row r="2286" s="85" customFormat="1" ht="12.75">
      <c r="C2286" s="86"/>
    </row>
    <row r="2287" s="85" customFormat="1" ht="12.75">
      <c r="C2287" s="86"/>
    </row>
    <row r="2288" s="85" customFormat="1" ht="12.75">
      <c r="C2288" s="86"/>
    </row>
    <row r="2289" s="85" customFormat="1" ht="12.75">
      <c r="C2289" s="86"/>
    </row>
    <row r="2290" s="85" customFormat="1" ht="12.75">
      <c r="C2290" s="86"/>
    </row>
    <row r="2291" s="85" customFormat="1" ht="12.75">
      <c r="C2291" s="86"/>
    </row>
    <row r="2292" s="85" customFormat="1" ht="12.75">
      <c r="C2292" s="86"/>
    </row>
    <row r="2293" s="85" customFormat="1" ht="12.75">
      <c r="C2293" s="86"/>
    </row>
    <row r="2294" s="85" customFormat="1" ht="12.75">
      <c r="C2294" s="86"/>
    </row>
    <row r="2295" s="85" customFormat="1" ht="12.75">
      <c r="C2295" s="86"/>
    </row>
    <row r="2296" s="85" customFormat="1" ht="12.75">
      <c r="C2296" s="86"/>
    </row>
    <row r="2297" s="85" customFormat="1" ht="12.75">
      <c r="C2297" s="86"/>
    </row>
    <row r="2298" s="85" customFormat="1" ht="12.75">
      <c r="C2298" s="86"/>
    </row>
    <row r="2299" s="85" customFormat="1" ht="12.75">
      <c r="C2299" s="86"/>
    </row>
    <row r="2300" s="85" customFormat="1" ht="12.75">
      <c r="C2300" s="86"/>
    </row>
    <row r="2301" s="85" customFormat="1" ht="12.75">
      <c r="C2301" s="86"/>
    </row>
    <row r="2302" s="85" customFormat="1" ht="12.75">
      <c r="C2302" s="86"/>
    </row>
    <row r="2303" s="85" customFormat="1" ht="12.75">
      <c r="C2303" s="86"/>
    </row>
    <row r="2304" s="85" customFormat="1" ht="12.75">
      <c r="C2304" s="86"/>
    </row>
    <row r="2305" s="85" customFormat="1" ht="12.75">
      <c r="C2305" s="86"/>
    </row>
    <row r="2306" s="85" customFormat="1" ht="12.75">
      <c r="C2306" s="86"/>
    </row>
    <row r="2307" s="85" customFormat="1" ht="12.75">
      <c r="C2307" s="86"/>
    </row>
    <row r="2308" s="85" customFormat="1" ht="12.75">
      <c r="C2308" s="86"/>
    </row>
    <row r="2309" s="85" customFormat="1" ht="12.75">
      <c r="C2309" s="86"/>
    </row>
    <row r="2310" s="85" customFormat="1" ht="12.75">
      <c r="C2310" s="86"/>
    </row>
    <row r="2311" s="85" customFormat="1" ht="12.75">
      <c r="C2311" s="86"/>
    </row>
    <row r="2312" s="85" customFormat="1" ht="12.75">
      <c r="C2312" s="86"/>
    </row>
    <row r="2313" s="85" customFormat="1" ht="12.75">
      <c r="C2313" s="86"/>
    </row>
    <row r="2314" s="85" customFormat="1" ht="12.75">
      <c r="C2314" s="86"/>
    </row>
    <row r="2315" s="85" customFormat="1" ht="12.75">
      <c r="C2315" s="86"/>
    </row>
    <row r="2316" s="85" customFormat="1" ht="12.75">
      <c r="C2316" s="86"/>
    </row>
    <row r="2317" s="85" customFormat="1" ht="12.75">
      <c r="C2317" s="86"/>
    </row>
    <row r="2318" s="85" customFormat="1" ht="12.75">
      <c r="C2318" s="86"/>
    </row>
    <row r="2319" s="85" customFormat="1" ht="12.75">
      <c r="C2319" s="86"/>
    </row>
    <row r="2320" s="85" customFormat="1" ht="12.75">
      <c r="C2320" s="86"/>
    </row>
    <row r="2321" s="85" customFormat="1" ht="12.75">
      <c r="C2321" s="86"/>
    </row>
    <row r="2322" s="85" customFormat="1" ht="12.75">
      <c r="C2322" s="86"/>
    </row>
    <row r="2323" s="85" customFormat="1" ht="12.75">
      <c r="C2323" s="86"/>
    </row>
    <row r="2324" s="85" customFormat="1" ht="12.75">
      <c r="C2324" s="86"/>
    </row>
    <row r="2325" s="85" customFormat="1" ht="12.75">
      <c r="C2325" s="86"/>
    </row>
    <row r="2326" s="85" customFormat="1" ht="12.75">
      <c r="C2326" s="86"/>
    </row>
    <row r="2327" s="85" customFormat="1" ht="12.75">
      <c r="C2327" s="86"/>
    </row>
    <row r="2328" s="85" customFormat="1" ht="12.75">
      <c r="C2328" s="86"/>
    </row>
    <row r="2329" s="85" customFormat="1" ht="12.75">
      <c r="C2329" s="86"/>
    </row>
    <row r="2330" s="85" customFormat="1" ht="12.75">
      <c r="C2330" s="86"/>
    </row>
    <row r="2331" s="85" customFormat="1" ht="12.75">
      <c r="C2331" s="86"/>
    </row>
    <row r="2332" s="85" customFormat="1" ht="12.75">
      <c r="C2332" s="86"/>
    </row>
    <row r="2333" s="85" customFormat="1" ht="12.75">
      <c r="C2333" s="86"/>
    </row>
    <row r="2334" s="85" customFormat="1" ht="12.75">
      <c r="C2334" s="86"/>
    </row>
    <row r="2335" s="85" customFormat="1" ht="12.75">
      <c r="C2335" s="86"/>
    </row>
    <row r="2336" s="85" customFormat="1" ht="12.75">
      <c r="C2336" s="86"/>
    </row>
    <row r="2337" s="85" customFormat="1" ht="12.75">
      <c r="C2337" s="86"/>
    </row>
    <row r="2338" s="85" customFormat="1" ht="12.75">
      <c r="C2338" s="86"/>
    </row>
    <row r="2339" s="85" customFormat="1" ht="12.75">
      <c r="C2339" s="86"/>
    </row>
    <row r="2340" s="85" customFormat="1" ht="12.75">
      <c r="C2340" s="86"/>
    </row>
    <row r="2341" s="85" customFormat="1" ht="12.75">
      <c r="C2341" s="86"/>
    </row>
    <row r="2342" s="85" customFormat="1" ht="12.75">
      <c r="C2342" s="86"/>
    </row>
    <row r="2343" s="85" customFormat="1" ht="12.75">
      <c r="C2343" s="86"/>
    </row>
    <row r="2344" s="85" customFormat="1" ht="12.75">
      <c r="C2344" s="86"/>
    </row>
    <row r="2345" s="85" customFormat="1" ht="12.75">
      <c r="C2345" s="86"/>
    </row>
    <row r="2346" s="85" customFormat="1" ht="12.75">
      <c r="C2346" s="86"/>
    </row>
    <row r="2347" s="85" customFormat="1" ht="12.75">
      <c r="C2347" s="86"/>
    </row>
    <row r="2348" s="85" customFormat="1" ht="12.75">
      <c r="C2348" s="86"/>
    </row>
    <row r="2349" s="85" customFormat="1" ht="12.75">
      <c r="C2349" s="86"/>
    </row>
    <row r="2350" s="85" customFormat="1" ht="12.75">
      <c r="C2350" s="86"/>
    </row>
    <row r="2351" s="85" customFormat="1" ht="12.75">
      <c r="C2351" s="86"/>
    </row>
    <row r="2352" s="85" customFormat="1" ht="12.75">
      <c r="C2352" s="86"/>
    </row>
    <row r="2353" s="85" customFormat="1" ht="12.75">
      <c r="C2353" s="86"/>
    </row>
    <row r="2354" s="85" customFormat="1" ht="12.75">
      <c r="C2354" s="86"/>
    </row>
    <row r="2355" s="85" customFormat="1" ht="12.75">
      <c r="C2355" s="86"/>
    </row>
    <row r="2356" s="85" customFormat="1" ht="12.75">
      <c r="C2356" s="86"/>
    </row>
    <row r="2357" s="85" customFormat="1" ht="12.75">
      <c r="C2357" s="86"/>
    </row>
    <row r="2358" s="85" customFormat="1" ht="12.75">
      <c r="C2358" s="86"/>
    </row>
    <row r="2359" s="85" customFormat="1" ht="12.75">
      <c r="C2359" s="86"/>
    </row>
    <row r="2360" s="85" customFormat="1" ht="12.75">
      <c r="C2360" s="86"/>
    </row>
    <row r="2361" s="85" customFormat="1" ht="12.75">
      <c r="C2361" s="86"/>
    </row>
    <row r="2362" s="85" customFormat="1" ht="12.75">
      <c r="C2362" s="86"/>
    </row>
    <row r="2363" s="85" customFormat="1" ht="12.75">
      <c r="C2363" s="86"/>
    </row>
    <row r="2364" s="85" customFormat="1" ht="12.75">
      <c r="C2364" s="86"/>
    </row>
    <row r="2365" s="85" customFormat="1" ht="12.75">
      <c r="C2365" s="86"/>
    </row>
    <row r="2366" s="85" customFormat="1" ht="12.75">
      <c r="C2366" s="86"/>
    </row>
    <row r="2367" s="85" customFormat="1" ht="12.75">
      <c r="C2367" s="86"/>
    </row>
    <row r="2368" s="85" customFormat="1" ht="12.75">
      <c r="C2368" s="86"/>
    </row>
    <row r="2369" s="85" customFormat="1" ht="12.75">
      <c r="C2369" s="86"/>
    </row>
    <row r="2370" s="85" customFormat="1" ht="12.75">
      <c r="C2370" s="86"/>
    </row>
    <row r="2371" s="85" customFormat="1" ht="12.75">
      <c r="C2371" s="86"/>
    </row>
    <row r="2372" s="85" customFormat="1" ht="12.75">
      <c r="C2372" s="86"/>
    </row>
    <row r="2373" s="85" customFormat="1" ht="12.75">
      <c r="C2373" s="86"/>
    </row>
    <row r="2374" s="85" customFormat="1" ht="12.75">
      <c r="C2374" s="86"/>
    </row>
    <row r="2375" s="85" customFormat="1" ht="12.75">
      <c r="C2375" s="86"/>
    </row>
    <row r="2376" s="85" customFormat="1" ht="12.75">
      <c r="C2376" s="86"/>
    </row>
    <row r="2377" s="85" customFormat="1" ht="12.75">
      <c r="C2377" s="86"/>
    </row>
    <row r="2378" s="85" customFormat="1" ht="12.75">
      <c r="C2378" s="86"/>
    </row>
    <row r="2379" s="85" customFormat="1" ht="12.75">
      <c r="C2379" s="86"/>
    </row>
    <row r="2380" s="85" customFormat="1" ht="12.75">
      <c r="C2380" s="86"/>
    </row>
    <row r="2381" s="85" customFormat="1" ht="12.75">
      <c r="C2381" s="86"/>
    </row>
    <row r="2382" s="85" customFormat="1" ht="12.75">
      <c r="C2382" s="86"/>
    </row>
    <row r="2383" s="85" customFormat="1" ht="12.75">
      <c r="C2383" s="86"/>
    </row>
    <row r="2384" s="85" customFormat="1" ht="12.75">
      <c r="C2384" s="86"/>
    </row>
    <row r="2385" s="85" customFormat="1" ht="12.75">
      <c r="C2385" s="86"/>
    </row>
    <row r="2386" s="85" customFormat="1" ht="12.75">
      <c r="C2386" s="86"/>
    </row>
    <row r="2387" s="85" customFormat="1" ht="12.75">
      <c r="C2387" s="86"/>
    </row>
    <row r="2388" s="85" customFormat="1" ht="12.75">
      <c r="C2388" s="86"/>
    </row>
    <row r="2389" s="85" customFormat="1" ht="12.75">
      <c r="C2389" s="86"/>
    </row>
    <row r="2390" s="85" customFormat="1" ht="12.75">
      <c r="C2390" s="86"/>
    </row>
    <row r="2391" s="85" customFormat="1" ht="12.75">
      <c r="C2391" s="86"/>
    </row>
    <row r="2392" s="85" customFormat="1" ht="12.75">
      <c r="C2392" s="86"/>
    </row>
    <row r="2393" s="85" customFormat="1" ht="12.75">
      <c r="C2393" s="86"/>
    </row>
    <row r="2394" s="85" customFormat="1" ht="12.75">
      <c r="C2394" s="86"/>
    </row>
    <row r="2395" s="85" customFormat="1" ht="12.75">
      <c r="C2395" s="86"/>
    </row>
    <row r="2396" s="85" customFormat="1" ht="12.75">
      <c r="C2396" s="86"/>
    </row>
    <row r="2397" s="85" customFormat="1" ht="12.75">
      <c r="C2397" s="86"/>
    </row>
    <row r="2398" s="85" customFormat="1" ht="12.75">
      <c r="C2398" s="86"/>
    </row>
    <row r="2399" s="85" customFormat="1" ht="12.75">
      <c r="C2399" s="86"/>
    </row>
    <row r="2400" s="85" customFormat="1" ht="12.75">
      <c r="C2400" s="86"/>
    </row>
    <row r="2401" s="85" customFormat="1" ht="12.75">
      <c r="C2401" s="86"/>
    </row>
    <row r="2402" s="85" customFormat="1" ht="12.75">
      <c r="C2402" s="86"/>
    </row>
    <row r="2403" s="85" customFormat="1" ht="12.75">
      <c r="C2403" s="86"/>
    </row>
    <row r="2404" s="85" customFormat="1" ht="12.75">
      <c r="C2404" s="86"/>
    </row>
    <row r="2405" s="85" customFormat="1" ht="12.75">
      <c r="C2405" s="86"/>
    </row>
    <row r="2406" s="85" customFormat="1" ht="12.75">
      <c r="C2406" s="86"/>
    </row>
    <row r="2407" s="85" customFormat="1" ht="12.75">
      <c r="C2407" s="86"/>
    </row>
    <row r="2408" s="85" customFormat="1" ht="12.75">
      <c r="C2408" s="86"/>
    </row>
    <row r="2409" s="85" customFormat="1" ht="12.75">
      <c r="C2409" s="86"/>
    </row>
    <row r="2410" s="85" customFormat="1" ht="12.75">
      <c r="C2410" s="86"/>
    </row>
    <row r="2411" s="85" customFormat="1" ht="12.75">
      <c r="C2411" s="86"/>
    </row>
    <row r="2412" s="85" customFormat="1" ht="12.75">
      <c r="C2412" s="86"/>
    </row>
    <row r="2413" s="85" customFormat="1" ht="12.75">
      <c r="C2413" s="86"/>
    </row>
    <row r="2414" s="85" customFormat="1" ht="12.75">
      <c r="C2414" s="86"/>
    </row>
    <row r="2415" s="85" customFormat="1" ht="12.75">
      <c r="C2415" s="86"/>
    </row>
    <row r="2416" s="85" customFormat="1" ht="12.75">
      <c r="C2416" s="86"/>
    </row>
    <row r="2417" s="85" customFormat="1" ht="12.75">
      <c r="C2417" s="86"/>
    </row>
    <row r="2418" s="85" customFormat="1" ht="12.75">
      <c r="C2418" s="86"/>
    </row>
    <row r="2419" s="85" customFormat="1" ht="12.75">
      <c r="C2419" s="86"/>
    </row>
    <row r="2420" s="85" customFormat="1" ht="12.75">
      <c r="C2420" s="86"/>
    </row>
    <row r="2421" s="85" customFormat="1" ht="12.75">
      <c r="C2421" s="86"/>
    </row>
    <row r="2422" s="85" customFormat="1" ht="12.75">
      <c r="C2422" s="86"/>
    </row>
    <row r="2423" s="85" customFormat="1" ht="12.75">
      <c r="C2423" s="86"/>
    </row>
    <row r="2424" s="85" customFormat="1" ht="12.75">
      <c r="C2424" s="86"/>
    </row>
    <row r="2425" s="85" customFormat="1" ht="12.75">
      <c r="C2425" s="86"/>
    </row>
    <row r="2426" s="85" customFormat="1" ht="12.75">
      <c r="C2426" s="86"/>
    </row>
    <row r="2427" s="85" customFormat="1" ht="12.75">
      <c r="C2427" s="86"/>
    </row>
    <row r="2428" s="85" customFormat="1" ht="12.75">
      <c r="C2428" s="86"/>
    </row>
    <row r="2429" s="85" customFormat="1" ht="12.75">
      <c r="C2429" s="86"/>
    </row>
    <row r="2430" s="85" customFormat="1" ht="12.75">
      <c r="C2430" s="86"/>
    </row>
    <row r="2431" s="85" customFormat="1" ht="12.75">
      <c r="C2431" s="86"/>
    </row>
    <row r="2432" s="85" customFormat="1" ht="12.75">
      <c r="C2432" s="86"/>
    </row>
    <row r="2433" spans="1:11" ht="12.75">
      <c r="A2433" s="85"/>
      <c r="B2433" s="85"/>
      <c r="C2433" s="86"/>
      <c r="D2433" s="85"/>
      <c r="E2433" s="85"/>
      <c r="F2433" s="85"/>
      <c r="G2433" s="85"/>
      <c r="H2433" s="85"/>
      <c r="I2433" s="85"/>
      <c r="J2433" s="85"/>
      <c r="K2433" s="85"/>
    </row>
    <row r="2434" spans="1:11" ht="12.75">
      <c r="A2434" s="85"/>
      <c r="B2434" s="85"/>
      <c r="C2434" s="86"/>
      <c r="D2434" s="85"/>
      <c r="E2434" s="85"/>
      <c r="F2434" s="85"/>
      <c r="G2434" s="85"/>
      <c r="H2434" s="85"/>
      <c r="I2434" s="85"/>
      <c r="J2434" s="85"/>
      <c r="K2434" s="85"/>
    </row>
    <row r="2435" spans="1:11" ht="12.75">
      <c r="A2435" s="85"/>
      <c r="B2435" s="85"/>
      <c r="C2435" s="86"/>
      <c r="D2435" s="85"/>
      <c r="E2435" s="85"/>
      <c r="F2435" s="85"/>
      <c r="G2435" s="85"/>
      <c r="H2435" s="85"/>
      <c r="I2435" s="85"/>
      <c r="J2435" s="85"/>
      <c r="K2435" s="85"/>
    </row>
    <row r="2436" spans="1:11" ht="12.75">
      <c r="A2436" s="85"/>
      <c r="B2436" s="85"/>
      <c r="C2436" s="86"/>
      <c r="D2436" s="85"/>
      <c r="E2436" s="85"/>
      <c r="F2436" s="85"/>
      <c r="G2436" s="85"/>
      <c r="H2436" s="85"/>
      <c r="I2436" s="85"/>
      <c r="J2436" s="85"/>
      <c r="K2436" s="85"/>
    </row>
    <row r="2437" spans="1:11" ht="12.75">
      <c r="A2437" s="85"/>
      <c r="B2437" s="85"/>
      <c r="C2437" s="86"/>
      <c r="D2437" s="85"/>
      <c r="E2437" s="85"/>
      <c r="F2437" s="85"/>
      <c r="G2437" s="85"/>
      <c r="H2437" s="85"/>
      <c r="I2437" s="85"/>
      <c r="J2437" s="85"/>
      <c r="K2437" s="85"/>
    </row>
    <row r="2438" spans="1:11" ht="12.75">
      <c r="A2438" s="85"/>
      <c r="B2438" s="85"/>
      <c r="C2438" s="86"/>
      <c r="D2438" s="85"/>
      <c r="E2438" s="85"/>
      <c r="F2438" s="85"/>
      <c r="G2438" s="85"/>
      <c r="H2438" s="85"/>
      <c r="I2438" s="85"/>
      <c r="J2438" s="85"/>
      <c r="K2438" s="85"/>
    </row>
    <row r="2439" spans="1:11" ht="12.75">
      <c r="A2439" s="85"/>
      <c r="B2439" s="85"/>
      <c r="C2439" s="86"/>
      <c r="D2439" s="85"/>
      <c r="E2439" s="85"/>
      <c r="F2439" s="85"/>
      <c r="G2439" s="85"/>
      <c r="H2439" s="85"/>
      <c r="I2439" s="85"/>
      <c r="J2439" s="85"/>
      <c r="K2439" s="85"/>
    </row>
    <row r="2440" spans="1:11" ht="12.75">
      <c r="A2440" s="85"/>
      <c r="B2440" s="85"/>
      <c r="C2440" s="86"/>
      <c r="D2440" s="85"/>
      <c r="E2440" s="85"/>
      <c r="F2440" s="85"/>
      <c r="G2440" s="85"/>
      <c r="H2440" s="85"/>
      <c r="I2440" s="85"/>
      <c r="J2440" s="85"/>
      <c r="K2440" s="85"/>
    </row>
    <row r="2441" spans="1:11" ht="12.75">
      <c r="A2441" s="85"/>
      <c r="B2441" s="85"/>
      <c r="C2441" s="86"/>
      <c r="D2441" s="85"/>
      <c r="E2441" s="85"/>
      <c r="F2441" s="85"/>
      <c r="G2441" s="85"/>
      <c r="H2441" s="85"/>
      <c r="I2441" s="85"/>
      <c r="J2441" s="85"/>
      <c r="K2441" s="85"/>
    </row>
    <row r="2442" spans="1:11" ht="12.75">
      <c r="A2442" s="85"/>
      <c r="B2442" s="85"/>
      <c r="C2442" s="86"/>
      <c r="D2442" s="85"/>
      <c r="E2442" s="85"/>
      <c r="F2442" s="85"/>
      <c r="G2442" s="85"/>
      <c r="H2442" s="85"/>
      <c r="I2442" s="85"/>
      <c r="J2442" s="85"/>
      <c r="K2442" s="85"/>
    </row>
    <row r="2443" spans="1:11" ht="12.75">
      <c r="A2443" s="85"/>
      <c r="B2443" s="85"/>
      <c r="C2443" s="86"/>
      <c r="D2443" s="85"/>
      <c r="E2443" s="85"/>
      <c r="F2443" s="85"/>
      <c r="G2443" s="85"/>
      <c r="H2443" s="85"/>
      <c r="I2443" s="85"/>
      <c r="J2443" s="85"/>
      <c r="K2443" s="85"/>
    </row>
    <row r="2444" spans="1:11" ht="12.75">
      <c r="A2444" s="85"/>
      <c r="B2444" s="85"/>
      <c r="C2444" s="86"/>
      <c r="D2444" s="85"/>
      <c r="E2444" s="85"/>
      <c r="F2444" s="85"/>
      <c r="G2444" s="85"/>
      <c r="H2444" s="85"/>
      <c r="I2444" s="85"/>
      <c r="J2444" s="85"/>
      <c r="K2444" s="85"/>
    </row>
    <row r="2445" spans="1:11" ht="12.75">
      <c r="A2445" s="85"/>
      <c r="B2445" s="85"/>
      <c r="C2445" s="86"/>
      <c r="D2445" s="85"/>
      <c r="E2445" s="85"/>
      <c r="F2445" s="85"/>
      <c r="G2445" s="85"/>
      <c r="H2445" s="85"/>
      <c r="I2445" s="85"/>
      <c r="J2445" s="85"/>
      <c r="K2445" s="85"/>
    </row>
    <row r="2446" spans="1:11" ht="12.75">
      <c r="A2446" s="85"/>
      <c r="B2446" s="85"/>
      <c r="C2446" s="86"/>
      <c r="D2446" s="85"/>
      <c r="E2446" s="85"/>
      <c r="F2446" s="85"/>
      <c r="G2446" s="85"/>
      <c r="H2446" s="85"/>
      <c r="I2446" s="85"/>
      <c r="J2446" s="85"/>
      <c r="K2446" s="85"/>
    </row>
    <row r="2447" spans="1:11" ht="12.75">
      <c r="A2447" s="85"/>
      <c r="B2447" s="85"/>
      <c r="C2447" s="86"/>
      <c r="D2447" s="85"/>
      <c r="E2447" s="85"/>
      <c r="F2447" s="85"/>
      <c r="G2447" s="85"/>
      <c r="H2447" s="85"/>
      <c r="I2447" s="85"/>
      <c r="J2447" s="85"/>
      <c r="K2447" s="85"/>
    </row>
    <row r="2448" spans="1:11" ht="12.75">
      <c r="A2448" s="85"/>
      <c r="B2448" s="85"/>
      <c r="C2448" s="86"/>
      <c r="D2448" s="85"/>
      <c r="E2448" s="85"/>
      <c r="F2448" s="85"/>
      <c r="G2448" s="85"/>
      <c r="H2448" s="85"/>
      <c r="I2448" s="85"/>
      <c r="J2448" s="85"/>
      <c r="K2448" s="85"/>
    </row>
    <row r="2449" spans="1:11" ht="12.75">
      <c r="A2449" s="85"/>
      <c r="B2449" s="85"/>
      <c r="C2449" s="86"/>
      <c r="D2449" s="85"/>
      <c r="E2449" s="85"/>
      <c r="F2449" s="85"/>
      <c r="G2449" s="85"/>
      <c r="H2449" s="85"/>
      <c r="I2449" s="85"/>
      <c r="J2449" s="85"/>
      <c r="K2449" s="85"/>
    </row>
    <row r="2450" spans="1:11" ht="12.75">
      <c r="A2450" s="85"/>
      <c r="B2450" s="85"/>
      <c r="C2450" s="86"/>
      <c r="D2450" s="85"/>
      <c r="E2450" s="85"/>
      <c r="F2450" s="85"/>
      <c r="G2450" s="85"/>
      <c r="H2450" s="85"/>
      <c r="I2450" s="85"/>
      <c r="J2450" s="85"/>
      <c r="K2450" s="85"/>
    </row>
    <row r="2451" spans="1:11" ht="12.75">
      <c r="A2451" s="85"/>
      <c r="B2451" s="85"/>
      <c r="C2451" s="86"/>
      <c r="D2451" s="85"/>
      <c r="E2451" s="85"/>
      <c r="F2451" s="85"/>
      <c r="G2451" s="85"/>
      <c r="H2451" s="85"/>
      <c r="I2451" s="85"/>
      <c r="J2451" s="85"/>
      <c r="K2451" s="85"/>
    </row>
    <row r="2452" spans="1:11" ht="12.75">
      <c r="A2452" s="85"/>
      <c r="B2452" s="85"/>
      <c r="C2452" s="86"/>
      <c r="D2452" s="85"/>
      <c r="E2452" s="85"/>
      <c r="F2452" s="85"/>
      <c r="G2452" s="85"/>
      <c r="H2452" s="85"/>
      <c r="I2452" s="85"/>
      <c r="J2452" s="85"/>
      <c r="K2452" s="85"/>
    </row>
    <row r="2453" spans="1:11" ht="12.75">
      <c r="A2453" s="85"/>
      <c r="B2453" s="85"/>
      <c r="C2453" s="86"/>
      <c r="D2453" s="85"/>
      <c r="E2453" s="85"/>
      <c r="F2453" s="85"/>
      <c r="G2453" s="85"/>
      <c r="H2453" s="85"/>
      <c r="I2453" s="85"/>
      <c r="J2453" s="85"/>
      <c r="K2453" s="85"/>
    </row>
    <row r="2454" spans="1:11" ht="12.75">
      <c r="A2454" s="85"/>
      <c r="B2454" s="85"/>
      <c r="C2454" s="86"/>
      <c r="D2454" s="85"/>
      <c r="E2454" s="85"/>
      <c r="F2454" s="85"/>
      <c r="G2454" s="85"/>
      <c r="H2454" s="85"/>
      <c r="I2454" s="85"/>
      <c r="J2454" s="85"/>
      <c r="K2454" s="85"/>
    </row>
    <row r="2455" spans="1:11" ht="12.75">
      <c r="A2455" s="85"/>
      <c r="B2455" s="85"/>
      <c r="C2455" s="86"/>
      <c r="D2455" s="85"/>
      <c r="E2455" s="85"/>
      <c r="F2455" s="85"/>
      <c r="G2455" s="85"/>
      <c r="H2455" s="85"/>
      <c r="I2455" s="85"/>
      <c r="J2455" s="85"/>
      <c r="K2455" s="85"/>
    </row>
    <row r="2456" spans="1:11" ht="12.75">
      <c r="A2456" s="85"/>
      <c r="B2456" s="85"/>
      <c r="C2456" s="86"/>
      <c r="D2456" s="85"/>
      <c r="E2456" s="85"/>
      <c r="F2456" s="85"/>
      <c r="G2456" s="85"/>
      <c r="H2456" s="85"/>
      <c r="I2456" s="85"/>
      <c r="J2456" s="85"/>
      <c r="K2456" s="85"/>
    </row>
    <row r="2457" spans="1:11" ht="12.75">
      <c r="A2457" s="85"/>
      <c r="B2457" s="85"/>
      <c r="C2457" s="86"/>
      <c r="D2457" s="85"/>
      <c r="E2457" s="85"/>
      <c r="F2457" s="85"/>
      <c r="G2457" s="85"/>
      <c r="H2457" s="85"/>
      <c r="I2457" s="85"/>
      <c r="J2457" s="85"/>
      <c r="K2457" s="85"/>
    </row>
    <row r="2458" spans="1:11" ht="12.75">
      <c r="A2458" s="85"/>
      <c r="B2458" s="85"/>
      <c r="C2458" s="86"/>
      <c r="D2458" s="85"/>
      <c r="E2458" s="85"/>
      <c r="F2458" s="85"/>
      <c r="G2458" s="85"/>
      <c r="H2458" s="85"/>
      <c r="I2458" s="85"/>
      <c r="J2458" s="85"/>
      <c r="K2458" s="85"/>
    </row>
    <row r="2459" spans="1:11" ht="12.75">
      <c r="A2459" s="85"/>
      <c r="B2459" s="85"/>
      <c r="C2459" s="86"/>
      <c r="D2459" s="85"/>
      <c r="E2459" s="85"/>
      <c r="F2459" s="85"/>
      <c r="G2459" s="85"/>
      <c r="H2459" s="85"/>
      <c r="I2459" s="85"/>
      <c r="J2459" s="85"/>
      <c r="K2459" s="85"/>
    </row>
  </sheetData>
  <sheetProtection password="DFFE" sheet="1"/>
  <mergeCells count="46">
    <mergeCell ref="G408:H408"/>
    <mergeCell ref="G409:H409"/>
    <mergeCell ref="G410:H410"/>
    <mergeCell ref="A396:K396"/>
    <mergeCell ref="A397:K397"/>
    <mergeCell ref="A398:K406"/>
    <mergeCell ref="A392:K392"/>
    <mergeCell ref="A393:K393"/>
    <mergeCell ref="B394:D394"/>
    <mergeCell ref="G394:H394"/>
    <mergeCell ref="I394:K394"/>
    <mergeCell ref="A395:K395"/>
    <mergeCell ref="A380:K380"/>
    <mergeCell ref="A381:K387"/>
    <mergeCell ref="A388:K388"/>
    <mergeCell ref="A389:K389"/>
    <mergeCell ref="A390:K390"/>
    <mergeCell ref="B391:D391"/>
    <mergeCell ref="G391:H391"/>
    <mergeCell ref="I391:K391"/>
    <mergeCell ref="A11:K11"/>
    <mergeCell ref="A12:K12"/>
    <mergeCell ref="A14:B17"/>
    <mergeCell ref="C14:K14"/>
    <mergeCell ref="C15:J16"/>
    <mergeCell ref="C17:K17"/>
    <mergeCell ref="A5:K5"/>
    <mergeCell ref="A6:K6"/>
    <mergeCell ref="A7:K7"/>
    <mergeCell ref="A8:K8"/>
    <mergeCell ref="A9:K9"/>
    <mergeCell ref="A10:K10"/>
    <mergeCell ref="J3:K3"/>
    <mergeCell ref="J4:K4"/>
    <mergeCell ref="C3:I3"/>
    <mergeCell ref="C4:I4"/>
    <mergeCell ref="J1:K1"/>
    <mergeCell ref="J2:K2"/>
    <mergeCell ref="C1:I1"/>
    <mergeCell ref="C2:I2"/>
    <mergeCell ref="A237:B237"/>
    <mergeCell ref="A235:B235"/>
    <mergeCell ref="A231:B231"/>
    <mergeCell ref="A232:B232"/>
    <mergeCell ref="A233:B233"/>
    <mergeCell ref="A234:B234"/>
  </mergeCells>
  <printOptions/>
  <pageMargins left="0.4" right="0.4" top="1.75" bottom="0.5" header="0.5" footer="0.3"/>
  <pageSetup fitToHeight="0" fitToWidth="1" horizontalDpi="600" verticalDpi="600" orientation="portrait" scale="61" r:id="rId5"/>
  <headerFooter alignWithMargins="0">
    <oddHeader>&amp;L&amp;6&amp;G&amp;C&amp;"Arial,Bold"&amp;16
ESTIMATING FIRE RESISTANCE TIME OF STEEL BEAMS
PROTECTED BY FIRE PROTECTION INSULATION
(QUASI-STEADY-STATE APPROACH)&amp;R
&amp;"Arial,Bold"&amp;16Version 1805.1
(SI Units)</oddHeader>
    <oddFooter>&amp;L&amp;F&amp;C&amp;P of &amp;N&amp;R&amp;D&amp;T</oddFooter>
  </headerFooter>
  <rowBreaks count="3" manualBreakCount="3">
    <brk id="240" max="10" man="1"/>
    <brk id="301" max="10" man="1"/>
    <brk id="357" max="10" man="1"/>
  </rowBreaks>
  <drawing r:id="rId3"/>
  <legacyDrawing r:id="rId2"/>
  <legacyDrawingHF r:id="rId4"/>
</worksheet>
</file>

<file path=xl/worksheets/sheet2.xml><?xml version="1.0" encoding="utf-8"?>
<worksheet xmlns="http://schemas.openxmlformats.org/spreadsheetml/2006/main" xmlns:r="http://schemas.openxmlformats.org/officeDocument/2006/relationships">
  <sheetPr codeName="Sheet1">
    <pageSetUpPr fitToPage="1"/>
  </sheetPr>
  <dimension ref="A1:O2447"/>
  <sheetViews>
    <sheetView showGridLines="0" showRowColHeaders="0" zoomScalePageLayoutView="0" workbookViewId="0" topLeftCell="A1">
      <selection activeCell="G28" sqref="G28"/>
    </sheetView>
  </sheetViews>
  <sheetFormatPr defaultColWidth="9.140625" defaultRowHeight="12.75"/>
  <cols>
    <col min="1" max="1" width="14.421875" style="0" customWidth="1"/>
    <col min="2" max="2" width="17.140625" style="0" customWidth="1"/>
    <col min="3" max="3" width="10.421875" style="17" customWidth="1"/>
    <col min="4" max="4" width="15.57421875" style="0" customWidth="1"/>
    <col min="5" max="5" width="14.28125" style="0" customWidth="1"/>
    <col min="6" max="6" width="8.57421875" style="0" customWidth="1"/>
    <col min="7" max="7" width="11.8515625" style="0" customWidth="1"/>
    <col min="8" max="8" width="16.8515625" style="0" customWidth="1"/>
    <col min="9" max="9" width="18.7109375" style="0" customWidth="1"/>
    <col min="10" max="10" width="13.00390625" style="0" customWidth="1"/>
    <col min="11" max="11" width="23.7109375" style="0" customWidth="1"/>
    <col min="12" max="12" width="10.421875" style="0" customWidth="1"/>
    <col min="13" max="13" width="10.7109375" style="0" customWidth="1"/>
  </cols>
  <sheetData>
    <row r="1" spans="1:11" ht="19.5" customHeight="1">
      <c r="A1" s="192"/>
      <c r="B1" s="236" t="s">
        <v>291</v>
      </c>
      <c r="C1" s="236"/>
      <c r="D1" s="236"/>
      <c r="E1" s="236"/>
      <c r="F1" s="236"/>
      <c r="G1" s="236"/>
      <c r="H1" s="236"/>
      <c r="I1" s="236"/>
      <c r="J1" s="237"/>
      <c r="K1" s="237"/>
    </row>
    <row r="2" spans="1:11" ht="19.5" customHeight="1">
      <c r="A2" s="192"/>
      <c r="B2" s="236" t="s">
        <v>309</v>
      </c>
      <c r="C2" s="236"/>
      <c r="D2" s="236"/>
      <c r="E2" s="236"/>
      <c r="F2" s="236"/>
      <c r="G2" s="236"/>
      <c r="H2" s="236"/>
      <c r="I2" s="236"/>
      <c r="J2" s="236"/>
      <c r="K2" s="237"/>
    </row>
    <row r="3" spans="1:11" ht="19.5" customHeight="1">
      <c r="A3" s="192"/>
      <c r="B3" s="236" t="s">
        <v>293</v>
      </c>
      <c r="C3" s="236"/>
      <c r="D3" s="236"/>
      <c r="E3" s="236"/>
      <c r="F3" s="236"/>
      <c r="G3" s="236"/>
      <c r="H3" s="236"/>
      <c r="I3" s="236"/>
      <c r="J3" s="235" t="s">
        <v>285</v>
      </c>
      <c r="K3" s="235"/>
    </row>
    <row r="4" spans="1:11" ht="19.5" customHeight="1">
      <c r="A4" s="192"/>
      <c r="B4" s="236" t="s">
        <v>294</v>
      </c>
      <c r="C4" s="236"/>
      <c r="D4" s="236"/>
      <c r="E4" s="236"/>
      <c r="F4" s="236"/>
      <c r="G4" s="236"/>
      <c r="H4" s="236"/>
      <c r="I4" s="236"/>
      <c r="J4" s="235" t="s">
        <v>319</v>
      </c>
      <c r="K4" s="235"/>
    </row>
    <row r="5" spans="1:11" ht="19.5" customHeight="1">
      <c r="A5" s="237"/>
      <c r="B5" s="237"/>
      <c r="C5" s="237"/>
      <c r="D5" s="237"/>
      <c r="E5" s="237"/>
      <c r="F5" s="237"/>
      <c r="G5" s="237"/>
      <c r="H5" s="237"/>
      <c r="I5" s="237"/>
      <c r="J5" s="237"/>
      <c r="K5" s="237"/>
    </row>
    <row r="6" spans="1:11" ht="19.5" customHeight="1">
      <c r="A6" s="238"/>
      <c r="B6" s="237"/>
      <c r="C6" s="237"/>
      <c r="D6" s="237"/>
      <c r="E6" s="237"/>
      <c r="F6" s="237"/>
      <c r="G6" s="237"/>
      <c r="H6" s="237"/>
      <c r="I6" s="237"/>
      <c r="J6" s="237"/>
      <c r="K6" s="237"/>
    </row>
    <row r="7" spans="1:11" ht="15" customHeight="1">
      <c r="A7" s="239" t="s">
        <v>286</v>
      </c>
      <c r="B7" s="240"/>
      <c r="C7" s="240"/>
      <c r="D7" s="240"/>
      <c r="E7" s="240"/>
      <c r="F7" s="240"/>
      <c r="G7" s="240"/>
      <c r="H7" s="240"/>
      <c r="I7" s="240"/>
      <c r="J7" s="240"/>
      <c r="K7" s="241"/>
    </row>
    <row r="8" spans="1:11" ht="15" customHeight="1">
      <c r="A8" s="242" t="s">
        <v>270</v>
      </c>
      <c r="B8" s="243"/>
      <c r="C8" s="243"/>
      <c r="D8" s="243"/>
      <c r="E8" s="243"/>
      <c r="F8" s="243"/>
      <c r="G8" s="243"/>
      <c r="H8" s="243"/>
      <c r="I8" s="243"/>
      <c r="J8" s="243"/>
      <c r="K8" s="244"/>
    </row>
    <row r="9" spans="1:11" ht="15" customHeight="1">
      <c r="A9" s="245" t="s">
        <v>287</v>
      </c>
      <c r="B9" s="246"/>
      <c r="C9" s="246"/>
      <c r="D9" s="246"/>
      <c r="E9" s="246"/>
      <c r="F9" s="246"/>
      <c r="G9" s="246"/>
      <c r="H9" s="246"/>
      <c r="I9" s="246"/>
      <c r="J9" s="246"/>
      <c r="K9" s="247"/>
    </row>
    <row r="10" spans="1:13" ht="15" customHeight="1">
      <c r="A10" s="248" t="s">
        <v>288</v>
      </c>
      <c r="B10" s="246"/>
      <c r="C10" s="246"/>
      <c r="D10" s="246"/>
      <c r="E10" s="246"/>
      <c r="F10" s="246"/>
      <c r="G10" s="246"/>
      <c r="H10" s="246"/>
      <c r="I10" s="246"/>
      <c r="J10" s="246"/>
      <c r="K10" s="247"/>
      <c r="L10" s="45"/>
      <c r="M10" s="45"/>
    </row>
    <row r="11" spans="1:13" ht="15" customHeight="1">
      <c r="A11" s="249" t="s">
        <v>289</v>
      </c>
      <c r="B11" s="250"/>
      <c r="C11" s="250"/>
      <c r="D11" s="250"/>
      <c r="E11" s="250"/>
      <c r="F11" s="250"/>
      <c r="G11" s="250"/>
      <c r="H11" s="250"/>
      <c r="I11" s="250"/>
      <c r="J11" s="250"/>
      <c r="K11" s="251"/>
      <c r="L11" s="45"/>
      <c r="M11" s="45"/>
    </row>
    <row r="12" spans="1:13" ht="15" customHeight="1">
      <c r="A12" s="237"/>
      <c r="B12" s="237"/>
      <c r="C12" s="237"/>
      <c r="D12" s="237"/>
      <c r="E12" s="237"/>
      <c r="F12" s="237"/>
      <c r="G12" s="237"/>
      <c r="H12" s="237"/>
      <c r="I12" s="237"/>
      <c r="J12" s="237"/>
      <c r="K12" s="237"/>
      <c r="L12" s="189"/>
      <c r="M12" s="45"/>
    </row>
    <row r="13" spans="1:13" ht="15" customHeight="1">
      <c r="A13" s="138"/>
      <c r="B13" s="138"/>
      <c r="C13" s="138"/>
      <c r="D13" s="138"/>
      <c r="E13" s="138"/>
      <c r="F13" s="138"/>
      <c r="G13" s="138"/>
      <c r="H13" s="138"/>
      <c r="I13" s="138"/>
      <c r="J13" s="138"/>
      <c r="K13" s="138"/>
      <c r="L13" s="45"/>
      <c r="M13" s="45"/>
    </row>
    <row r="14" spans="1:13" ht="15" customHeight="1">
      <c r="A14" s="252" t="s">
        <v>290</v>
      </c>
      <c r="B14" s="253"/>
      <c r="C14" s="254"/>
      <c r="D14" s="254"/>
      <c r="E14" s="254"/>
      <c r="F14" s="254"/>
      <c r="G14" s="254"/>
      <c r="H14" s="254"/>
      <c r="I14" s="254"/>
      <c r="J14" s="254"/>
      <c r="K14" s="254"/>
      <c r="L14" s="45"/>
      <c r="M14" s="45"/>
    </row>
    <row r="15" spans="1:13" ht="24.75" customHeight="1">
      <c r="A15" s="253"/>
      <c r="B15" s="253"/>
      <c r="C15" s="255"/>
      <c r="D15" s="256"/>
      <c r="E15" s="256"/>
      <c r="F15" s="256"/>
      <c r="G15" s="256"/>
      <c r="H15" s="256"/>
      <c r="I15" s="256"/>
      <c r="J15" s="257"/>
      <c r="K15" s="140"/>
      <c r="L15" s="45"/>
      <c r="M15" s="45"/>
    </row>
    <row r="16" spans="1:13" ht="24.75" customHeight="1">
      <c r="A16" s="253"/>
      <c r="B16" s="253"/>
      <c r="C16" s="258"/>
      <c r="D16" s="259"/>
      <c r="E16" s="259"/>
      <c r="F16" s="259"/>
      <c r="G16" s="259"/>
      <c r="H16" s="259"/>
      <c r="I16" s="259"/>
      <c r="J16" s="260"/>
      <c r="K16" s="140"/>
      <c r="L16" s="45"/>
      <c r="M16" s="45"/>
    </row>
    <row r="17" spans="1:13" ht="15" customHeight="1">
      <c r="A17" s="253"/>
      <c r="B17" s="253"/>
      <c r="C17" s="261"/>
      <c r="D17" s="261"/>
      <c r="E17" s="261"/>
      <c r="F17" s="261"/>
      <c r="G17" s="261"/>
      <c r="H17" s="261"/>
      <c r="I17" s="261"/>
      <c r="J17" s="261"/>
      <c r="K17" s="261"/>
      <c r="L17" s="45"/>
      <c r="M17" s="45"/>
    </row>
    <row r="18" spans="1:13" ht="15" customHeight="1">
      <c r="A18" s="139"/>
      <c r="B18" s="139"/>
      <c r="C18" s="141"/>
      <c r="D18" s="141"/>
      <c r="E18" s="141"/>
      <c r="F18" s="141"/>
      <c r="G18" s="141"/>
      <c r="H18" s="141"/>
      <c r="I18" s="141"/>
      <c r="J18" s="141"/>
      <c r="K18" s="141"/>
      <c r="L18" s="45"/>
      <c r="M18" s="45"/>
    </row>
    <row r="19" spans="3:13" ht="15" customHeight="1">
      <c r="C19"/>
      <c r="L19" s="45"/>
      <c r="M19" s="45"/>
    </row>
    <row r="20" spans="1:13" ht="24" thickBot="1">
      <c r="A20" s="142" t="s">
        <v>189</v>
      </c>
      <c r="B20" s="55"/>
      <c r="C20" s="56"/>
      <c r="D20" s="55"/>
      <c r="E20" s="55"/>
      <c r="F20" s="55"/>
      <c r="G20" s="55"/>
      <c r="H20" s="55"/>
      <c r="I20" s="55"/>
      <c r="J20" s="45"/>
      <c r="L20" s="45"/>
      <c r="M20" s="45"/>
    </row>
    <row r="21" spans="2:13" ht="15" customHeight="1" thickTop="1">
      <c r="B21" s="42" t="s">
        <v>190</v>
      </c>
      <c r="C21" s="43"/>
      <c r="D21" s="42"/>
      <c r="E21" s="42"/>
      <c r="F21" s="42"/>
      <c r="G21" s="42"/>
      <c r="H21" s="42"/>
      <c r="I21" s="95">
        <v>13.763806287170775</v>
      </c>
      <c r="J21" s="193" t="s">
        <v>307</v>
      </c>
      <c r="K21" s="7"/>
      <c r="L21" s="45"/>
      <c r="M21" s="45"/>
    </row>
    <row r="22" spans="2:13" ht="15" customHeight="1">
      <c r="B22" s="2" t="s">
        <v>233</v>
      </c>
      <c r="G22" s="50" t="s">
        <v>320</v>
      </c>
      <c r="I22" s="186">
        <v>1.3</v>
      </c>
      <c r="J22" s="194" t="s">
        <v>316</v>
      </c>
      <c r="K22" s="134">
        <f>I22*0.0328084</f>
        <v>0.04265092</v>
      </c>
      <c r="L22" s="190" t="s">
        <v>204</v>
      </c>
      <c r="M22" s="45"/>
    </row>
    <row r="23" spans="2:13" ht="15" customHeight="1">
      <c r="B23" s="2" t="s">
        <v>194</v>
      </c>
      <c r="I23" s="92">
        <v>22</v>
      </c>
      <c r="J23" s="194" t="s">
        <v>308</v>
      </c>
      <c r="K23" s="136"/>
      <c r="L23" s="191"/>
      <c r="M23" s="45"/>
    </row>
    <row r="24" spans="2:13" ht="15" customHeight="1">
      <c r="B24" s="2" t="s">
        <v>192</v>
      </c>
      <c r="C24" s="19"/>
      <c r="D24" s="3"/>
      <c r="E24" s="3"/>
      <c r="F24" s="3"/>
      <c r="G24" s="3"/>
      <c r="H24" s="3"/>
      <c r="I24" s="93">
        <v>0.06936</v>
      </c>
      <c r="J24" s="194" t="s">
        <v>257</v>
      </c>
      <c r="K24" s="137">
        <f>I24/3600</f>
        <v>1.926666666666667E-05</v>
      </c>
      <c r="L24" s="190" t="s">
        <v>206</v>
      </c>
      <c r="M24" s="45"/>
    </row>
    <row r="25" spans="2:13" ht="15" customHeight="1">
      <c r="B25" s="2" t="s">
        <v>193</v>
      </c>
      <c r="I25" s="94">
        <v>0.2868</v>
      </c>
      <c r="J25" s="195" t="s">
        <v>195</v>
      </c>
      <c r="L25" s="45"/>
      <c r="M25" s="45"/>
    </row>
    <row r="26" spans="2:13" ht="15" customHeight="1">
      <c r="B26" s="2" t="s">
        <v>271</v>
      </c>
      <c r="C26" s="104"/>
      <c r="I26" s="187">
        <v>25</v>
      </c>
      <c r="J26" s="194" t="s">
        <v>317</v>
      </c>
      <c r="K26" s="216">
        <f>I26*1.8+32</f>
        <v>77</v>
      </c>
      <c r="L26" s="45"/>
      <c r="M26" s="45"/>
    </row>
    <row r="27" spans="2:13" ht="15" customHeight="1">
      <c r="B27" s="4" t="s">
        <v>196</v>
      </c>
      <c r="C27" s="20"/>
      <c r="D27" s="5"/>
      <c r="E27" s="5"/>
      <c r="F27" s="5"/>
      <c r="G27" s="5"/>
      <c r="H27" s="5"/>
      <c r="I27" s="115">
        <v>0.132</v>
      </c>
      <c r="J27" s="4" t="s">
        <v>195</v>
      </c>
      <c r="L27" s="45"/>
      <c r="M27" s="45"/>
    </row>
    <row r="28" spans="2:13" ht="15" customHeight="1" thickBot="1">
      <c r="B28" s="4"/>
      <c r="C28" s="20"/>
      <c r="D28" s="5"/>
      <c r="E28" s="5"/>
      <c r="F28" s="5"/>
      <c r="G28" s="5"/>
      <c r="H28" s="5"/>
      <c r="I28" s="28"/>
      <c r="J28" s="6"/>
      <c r="L28" s="45"/>
      <c r="M28" s="45"/>
    </row>
    <row r="29" spans="2:13" ht="15" customHeight="1" thickBot="1" thickTop="1">
      <c r="B29" s="4"/>
      <c r="C29" s="20"/>
      <c r="D29" s="5"/>
      <c r="E29" s="5"/>
      <c r="F29" s="5"/>
      <c r="G29" s="5"/>
      <c r="H29" s="5"/>
      <c r="I29" s="98" t="s">
        <v>269</v>
      </c>
      <c r="J29" s="6"/>
      <c r="L29" s="45"/>
      <c r="M29" s="45"/>
    </row>
    <row r="30" spans="12:13" ht="15" customHeight="1" thickBot="1" thickTop="1">
      <c r="L30" s="45"/>
      <c r="M30" s="45"/>
    </row>
    <row r="31" spans="1:13" s="146" customFormat="1" ht="19.5" customHeight="1" thickTop="1">
      <c r="A31" s="147" t="s">
        <v>234</v>
      </c>
      <c r="B31" s="148"/>
      <c r="C31" s="149"/>
      <c r="D31" s="148"/>
      <c r="E31" s="148"/>
      <c r="F31" s="148"/>
      <c r="G31" s="148"/>
      <c r="H31" s="148"/>
      <c r="I31" s="148"/>
      <c r="J31" s="148"/>
      <c r="K31" s="148"/>
      <c r="L31" s="145"/>
      <c r="M31" s="145"/>
    </row>
    <row r="32" spans="2:13" ht="12.75" hidden="1">
      <c r="B32" s="32" t="s">
        <v>0</v>
      </c>
      <c r="C32" s="33" t="s">
        <v>223</v>
      </c>
      <c r="K32" s="8"/>
      <c r="L32" s="184"/>
      <c r="M32" s="45"/>
    </row>
    <row r="33" spans="2:13" ht="12.75" hidden="1">
      <c r="B33" s="32" t="s">
        <v>1</v>
      </c>
      <c r="C33" s="33" t="s">
        <v>224</v>
      </c>
      <c r="J33" s="8"/>
      <c r="K33" s="8"/>
      <c r="L33" s="184"/>
      <c r="M33" s="45"/>
    </row>
    <row r="34" spans="2:13" ht="12.75" hidden="1">
      <c r="B34" s="29"/>
      <c r="C34" s="31"/>
      <c r="J34" s="8"/>
      <c r="K34" s="8"/>
      <c r="L34" s="184"/>
      <c r="M34" s="45"/>
    </row>
    <row r="35" spans="2:13" ht="12.75" hidden="1">
      <c r="B35" s="29" t="s">
        <v>2</v>
      </c>
      <c r="C35" s="30">
        <v>26.04731929672237</v>
      </c>
      <c r="J35" s="8"/>
      <c r="K35" s="8"/>
      <c r="L35" s="184"/>
      <c r="M35" s="45"/>
    </row>
    <row r="36" spans="2:13" ht="12.75" hidden="1">
      <c r="B36" s="29" t="s">
        <v>3</v>
      </c>
      <c r="C36" s="30">
        <v>24.40973483472575</v>
      </c>
      <c r="J36" s="8"/>
      <c r="K36" s="8"/>
      <c r="L36" s="184"/>
      <c r="M36" s="45"/>
    </row>
    <row r="37" spans="2:13" ht="12.75" hidden="1">
      <c r="B37" s="29" t="s">
        <v>4</v>
      </c>
      <c r="C37" s="30">
        <v>22.76707530647986</v>
      </c>
      <c r="I37" s="8"/>
      <c r="J37" s="8"/>
      <c r="K37" s="8"/>
      <c r="L37" s="184"/>
      <c r="M37" s="45"/>
    </row>
    <row r="38" spans="2:13" ht="12.75" hidden="1">
      <c r="B38" s="29" t="s">
        <v>5</v>
      </c>
      <c r="C38" s="30">
        <v>21.52269399707174</v>
      </c>
      <c r="I38" s="8"/>
      <c r="J38" s="8"/>
      <c r="K38" s="8"/>
      <c r="L38" s="184"/>
      <c r="M38" s="45"/>
    </row>
    <row r="39" spans="2:13" ht="12.75" hidden="1">
      <c r="B39" s="29" t="s">
        <v>6</v>
      </c>
      <c r="C39" s="30">
        <v>20.27027027027027</v>
      </c>
      <c r="I39" s="8"/>
      <c r="J39" s="8"/>
      <c r="K39" s="8"/>
      <c r="L39" s="184"/>
      <c r="M39" s="45"/>
    </row>
    <row r="40" spans="2:13" ht="12.75" hidden="1">
      <c r="B40" s="29" t="s">
        <v>7</v>
      </c>
      <c r="C40" s="30">
        <v>20.92328130189306</v>
      </c>
      <c r="I40" s="8"/>
      <c r="J40" s="8"/>
      <c r="K40" s="8"/>
      <c r="L40" s="184"/>
      <c r="M40" s="45"/>
    </row>
    <row r="41" spans="2:13" ht="12.75" hidden="1">
      <c r="B41" s="29" t="s">
        <v>8</v>
      </c>
      <c r="C41" s="30">
        <v>19.41456092069052</v>
      </c>
      <c r="I41" s="8"/>
      <c r="J41" s="8"/>
      <c r="K41" s="8"/>
      <c r="L41" s="184"/>
      <c r="M41" s="45"/>
    </row>
    <row r="42" spans="2:13" ht="12.75" hidden="1">
      <c r="B42" s="29" t="s">
        <v>9</v>
      </c>
      <c r="C42" s="30">
        <v>18.274621370596606</v>
      </c>
      <c r="I42" s="8"/>
      <c r="J42" s="8"/>
      <c r="K42" s="8"/>
      <c r="L42" s="184"/>
      <c r="M42" s="45"/>
    </row>
    <row r="43" spans="2:13" ht="12.75" hidden="1">
      <c r="B43" s="29" t="s">
        <v>10</v>
      </c>
      <c r="C43" s="30">
        <v>17.12846347607053</v>
      </c>
      <c r="I43" s="8"/>
      <c r="J43" s="8"/>
      <c r="K43" s="8"/>
      <c r="L43" s="184"/>
      <c r="M43" s="45"/>
    </row>
    <row r="44" spans="2:13" ht="12.75" hidden="1">
      <c r="B44" s="29" t="s">
        <v>11</v>
      </c>
      <c r="C44" s="30">
        <v>16.172506738544474</v>
      </c>
      <c r="I44" s="8"/>
      <c r="J44" s="8"/>
      <c r="K44" s="8"/>
      <c r="L44" s="184"/>
      <c r="M44" s="45"/>
    </row>
    <row r="45" spans="2:13" ht="12.75" hidden="1">
      <c r="B45" s="29" t="s">
        <v>12</v>
      </c>
      <c r="C45" s="30">
        <v>15.209125475285173</v>
      </c>
      <c r="I45" s="8"/>
      <c r="J45" s="8"/>
      <c r="K45" s="8"/>
      <c r="L45" s="184"/>
      <c r="M45" s="45"/>
    </row>
    <row r="46" spans="2:13" ht="12.75" hidden="1">
      <c r="B46" s="29" t="s">
        <v>13</v>
      </c>
      <c r="C46" s="30">
        <v>13.763806287170775</v>
      </c>
      <c r="I46" s="8"/>
      <c r="J46" s="8"/>
      <c r="K46" s="8"/>
      <c r="L46" s="184"/>
      <c r="M46" s="45"/>
    </row>
    <row r="47" spans="2:13" ht="12.75" hidden="1">
      <c r="B47" s="29" t="s">
        <v>14</v>
      </c>
      <c r="C47" s="30">
        <v>22.22222222222222</v>
      </c>
      <c r="I47" s="8"/>
      <c r="J47" s="8"/>
      <c r="K47" s="8"/>
      <c r="L47" s="184"/>
      <c r="M47" s="45"/>
    </row>
    <row r="48" spans="2:13" ht="12.75" hidden="1">
      <c r="B48" s="29" t="s">
        <v>15</v>
      </c>
      <c r="C48" s="30">
        <v>20.47402146220953</v>
      </c>
      <c r="I48" s="8"/>
      <c r="J48" s="8"/>
      <c r="K48" s="8"/>
      <c r="L48" s="184"/>
      <c r="M48" s="45"/>
    </row>
    <row r="49" spans="2:13" ht="12.75" hidden="1">
      <c r="B49" s="29" t="s">
        <v>16</v>
      </c>
      <c r="C49" s="30">
        <v>18.710728415173378</v>
      </c>
      <c r="I49" s="8"/>
      <c r="J49" s="8"/>
      <c r="K49" s="8"/>
      <c r="L49" s="184"/>
      <c r="M49" s="45"/>
    </row>
    <row r="50" spans="2:13" ht="12.75" hidden="1">
      <c r="B50" s="29" t="s">
        <v>17</v>
      </c>
      <c r="C50" s="30">
        <v>16.29007769938376</v>
      </c>
      <c r="I50" s="8"/>
      <c r="J50" s="8"/>
      <c r="K50" s="8"/>
      <c r="L50" s="184"/>
      <c r="M50" s="45"/>
    </row>
    <row r="51" spans="2:13" ht="12.75" hidden="1">
      <c r="B51" s="29" t="s">
        <v>18</v>
      </c>
      <c r="C51" s="30">
        <v>15.170806061149467</v>
      </c>
      <c r="I51" s="8"/>
      <c r="J51" s="8"/>
      <c r="K51" s="8"/>
      <c r="L51" s="184"/>
      <c r="M51" s="45"/>
    </row>
    <row r="52" spans="2:13" ht="12.75" hidden="1">
      <c r="B52" s="29" t="s">
        <v>19</v>
      </c>
      <c r="C52" s="30">
        <v>14.046461372231226</v>
      </c>
      <c r="I52" s="8"/>
      <c r="J52" s="8"/>
      <c r="K52" s="8"/>
      <c r="L52" s="184"/>
      <c r="M52" s="45"/>
    </row>
    <row r="53" spans="2:13" ht="12.75" hidden="1">
      <c r="B53" s="29" t="s">
        <v>20</v>
      </c>
      <c r="C53" s="30">
        <v>12.809842590917313</v>
      </c>
      <c r="I53" s="8"/>
      <c r="J53" s="8"/>
      <c r="K53" s="8"/>
      <c r="L53" s="184"/>
      <c r="M53" s="45"/>
    </row>
    <row r="54" spans="2:13" ht="12.75" hidden="1">
      <c r="B54" s="29" t="s">
        <v>21</v>
      </c>
      <c r="C54" s="30">
        <v>20.96894409937888</v>
      </c>
      <c r="I54" s="8"/>
      <c r="J54" s="8"/>
      <c r="K54" s="8"/>
      <c r="L54" s="184"/>
      <c r="M54" s="45"/>
    </row>
    <row r="55" spans="2:13" ht="12.75" hidden="1">
      <c r="B55" s="29" t="s">
        <v>22</v>
      </c>
      <c r="C55" s="30">
        <v>19.084096586178187</v>
      </c>
      <c r="I55" s="8"/>
      <c r="J55" s="8"/>
      <c r="K55" s="8"/>
      <c r="L55" s="184"/>
      <c r="M55" s="45"/>
    </row>
    <row r="56" spans="2:13" ht="12.75" hidden="1">
      <c r="B56" s="29" t="s">
        <v>23</v>
      </c>
      <c r="C56" s="30">
        <v>17.370931302819848</v>
      </c>
      <c r="I56" s="8"/>
      <c r="J56" s="8"/>
      <c r="K56" s="8"/>
      <c r="L56" s="184"/>
      <c r="M56" s="45"/>
    </row>
    <row r="57" spans="2:13" ht="12.75" hidden="1">
      <c r="B57" s="29" t="s">
        <v>24</v>
      </c>
      <c r="C57" s="30">
        <v>15.595156050014769</v>
      </c>
      <c r="I57" s="8"/>
      <c r="J57" s="8"/>
      <c r="K57" s="8"/>
      <c r="L57" s="184"/>
      <c r="M57" s="45"/>
    </row>
    <row r="58" spans="2:13" ht="12.75" hidden="1">
      <c r="B58" s="29" t="s">
        <v>25</v>
      </c>
      <c r="C58" s="30">
        <v>14.699199841944086</v>
      </c>
      <c r="I58" s="8"/>
      <c r="J58" s="8"/>
      <c r="K58" s="8"/>
      <c r="L58" s="184"/>
      <c r="M58" s="45"/>
    </row>
    <row r="59" spans="2:13" ht="12.75" hidden="1">
      <c r="B59" s="29" t="s">
        <v>26</v>
      </c>
      <c r="C59" s="30">
        <v>13.799940517497769</v>
      </c>
      <c r="I59" s="8"/>
      <c r="J59" s="8"/>
      <c r="K59" s="8"/>
      <c r="L59" s="184"/>
      <c r="M59" s="45"/>
    </row>
    <row r="60" spans="2:13" ht="12.75" hidden="1">
      <c r="B60" s="29" t="s">
        <v>27</v>
      </c>
      <c r="C60" s="30">
        <v>12.899372947148402</v>
      </c>
      <c r="I60" s="8"/>
      <c r="J60" s="8"/>
      <c r="K60" s="8"/>
      <c r="L60" s="184"/>
      <c r="M60" s="45"/>
    </row>
    <row r="61" spans="2:13" ht="12.75" hidden="1">
      <c r="B61" s="29" t="s">
        <v>28</v>
      </c>
      <c r="C61" s="30">
        <v>11.87287627423546</v>
      </c>
      <c r="I61" s="8"/>
      <c r="J61" s="8"/>
      <c r="K61" s="8"/>
      <c r="L61" s="184"/>
      <c r="M61" s="45"/>
    </row>
    <row r="62" spans="2:13" ht="12.75" hidden="1">
      <c r="B62" s="29" t="s">
        <v>29</v>
      </c>
      <c r="C62" s="30">
        <v>19.32856755044792</v>
      </c>
      <c r="I62" s="8"/>
      <c r="J62" s="8"/>
      <c r="K62" s="8"/>
      <c r="L62" s="184"/>
      <c r="M62" s="45"/>
    </row>
    <row r="63" spans="2:13" ht="12.75" hidden="1">
      <c r="B63" s="29" t="s">
        <v>30</v>
      </c>
      <c r="C63" s="30">
        <v>17.573221757322173</v>
      </c>
      <c r="I63" s="8"/>
      <c r="J63" s="8"/>
      <c r="K63" s="8"/>
      <c r="L63" s="184"/>
      <c r="M63" s="45"/>
    </row>
    <row r="64" spans="2:13" ht="12.75" hidden="1">
      <c r="B64" s="29" t="s">
        <v>31</v>
      </c>
      <c r="C64" s="30">
        <v>16.013161502604877</v>
      </c>
      <c r="I64" s="8"/>
      <c r="J64" s="8"/>
      <c r="K64" s="8"/>
      <c r="L64" s="184"/>
      <c r="M64" s="45"/>
    </row>
    <row r="65" spans="2:13" ht="12.75" hidden="1">
      <c r="B65" s="29" t="s">
        <v>32</v>
      </c>
      <c r="C65" s="30">
        <v>14.596670934699105</v>
      </c>
      <c r="I65" s="8"/>
      <c r="J65" s="8"/>
      <c r="K65" s="8"/>
      <c r="L65" s="184"/>
      <c r="M65" s="45"/>
    </row>
    <row r="66" spans="2:13" ht="12.75" hidden="1">
      <c r="B66" s="29" t="s">
        <v>33</v>
      </c>
      <c r="C66" s="30">
        <v>13.131638236240745</v>
      </c>
      <c r="I66" s="8"/>
      <c r="J66" s="8"/>
      <c r="K66" s="8"/>
      <c r="L66" s="184"/>
      <c r="M66" s="45"/>
    </row>
    <row r="67" spans="2:13" ht="12.75" hidden="1">
      <c r="B67" s="29" t="s">
        <v>34</v>
      </c>
      <c r="C67" s="30">
        <v>12.152553329023917</v>
      </c>
      <c r="I67" s="8"/>
      <c r="J67" s="8"/>
      <c r="K67" s="8"/>
      <c r="L67" s="184"/>
      <c r="M67" s="45"/>
    </row>
    <row r="68" spans="2:13" ht="12.75" hidden="1">
      <c r="B68" s="29" t="s">
        <v>35</v>
      </c>
      <c r="C68" s="30">
        <v>10.916179337231968</v>
      </c>
      <c r="I68" s="8"/>
      <c r="J68" s="8"/>
      <c r="K68" s="8"/>
      <c r="L68" s="184"/>
      <c r="M68" s="45"/>
    </row>
    <row r="69" spans="2:13" ht="12.75" hidden="1">
      <c r="B69" s="29" t="s">
        <v>36</v>
      </c>
      <c r="C69" s="30">
        <v>19.36062145204661</v>
      </c>
      <c r="I69" s="8"/>
      <c r="J69" s="8"/>
      <c r="K69" s="8"/>
      <c r="L69" s="184"/>
      <c r="M69" s="45"/>
    </row>
    <row r="70" spans="2:13" ht="12.75" hidden="1">
      <c r="B70" s="29" t="s">
        <v>37</v>
      </c>
      <c r="C70" s="30">
        <v>17.55862898376428</v>
      </c>
      <c r="I70" s="8"/>
      <c r="J70" s="8"/>
      <c r="K70" s="8"/>
      <c r="L70" s="184"/>
      <c r="M70" s="45"/>
    </row>
    <row r="71" spans="2:13" ht="12.75" hidden="1">
      <c r="B71" s="29" t="s">
        <v>38</v>
      </c>
      <c r="C71" s="30">
        <v>15.85156801452052</v>
      </c>
      <c r="I71" s="8"/>
      <c r="J71" s="8"/>
      <c r="K71" s="8"/>
      <c r="L71" s="184"/>
      <c r="M71" s="45"/>
    </row>
    <row r="72" spans="2:13" ht="12.75" hidden="1">
      <c r="B72" s="29" t="s">
        <v>39</v>
      </c>
      <c r="C72" s="30">
        <v>14.236463192050293</v>
      </c>
      <c r="I72" s="8"/>
      <c r="J72" s="8"/>
      <c r="K72" s="8"/>
      <c r="L72" s="184"/>
      <c r="M72" s="45"/>
    </row>
    <row r="73" spans="2:13" ht="12.75" hidden="1">
      <c r="B73" s="29" t="s">
        <v>40</v>
      </c>
      <c r="C73" s="30">
        <v>12.719119445576844</v>
      </c>
      <c r="I73" s="8"/>
      <c r="J73" s="8"/>
      <c r="K73" s="8"/>
      <c r="L73" s="184"/>
      <c r="M73" s="45"/>
    </row>
    <row r="74" spans="2:13" ht="12.75" hidden="1">
      <c r="B74" s="29" t="s">
        <v>41</v>
      </c>
      <c r="C74" s="30">
        <v>13.4525939177102</v>
      </c>
      <c r="I74" s="8"/>
      <c r="J74" s="8"/>
      <c r="K74" s="8"/>
      <c r="L74" s="184"/>
      <c r="M74" s="45"/>
    </row>
    <row r="75" spans="2:13" ht="12.75" hidden="1">
      <c r="B75" s="29" t="s">
        <v>42</v>
      </c>
      <c r="C75" s="30">
        <v>12.095032397408206</v>
      </c>
      <c r="I75" s="8"/>
      <c r="J75" s="8"/>
      <c r="K75" s="8"/>
      <c r="L75" s="184"/>
      <c r="M75" s="45"/>
    </row>
    <row r="76" spans="2:13" ht="12.75" hidden="1">
      <c r="B76" s="29" t="s">
        <v>43</v>
      </c>
      <c r="C76" s="30">
        <v>10.998552821997103</v>
      </c>
      <c r="I76" s="8"/>
      <c r="J76" s="8"/>
      <c r="K76" s="8"/>
      <c r="L76" s="184"/>
      <c r="M76" s="45"/>
    </row>
    <row r="77" spans="2:13" ht="12.75" hidden="1">
      <c r="B77" s="29" t="s">
        <v>44</v>
      </c>
      <c r="C77" s="30">
        <v>9.892108134319312</v>
      </c>
      <c r="I77" s="8"/>
      <c r="J77" s="8"/>
      <c r="K77" s="8"/>
      <c r="L77" s="184"/>
      <c r="M77" s="45"/>
    </row>
    <row r="78" spans="2:13" ht="12.75" hidden="1">
      <c r="B78" s="29" t="s">
        <v>45</v>
      </c>
      <c r="C78" s="30">
        <v>9.949184273870019</v>
      </c>
      <c r="I78" s="8"/>
      <c r="J78" s="8"/>
      <c r="K78" s="8"/>
      <c r="L78" s="184"/>
      <c r="M78" s="45"/>
    </row>
    <row r="79" spans="2:13" ht="12.75" hidden="1">
      <c r="B79" s="29" t="s">
        <v>46</v>
      </c>
      <c r="C79" s="30">
        <v>8.874546187979025</v>
      </c>
      <c r="I79" s="8"/>
      <c r="J79" s="8"/>
      <c r="K79" s="8"/>
      <c r="L79" s="184"/>
      <c r="M79" s="45"/>
    </row>
    <row r="80" spans="2:13" ht="12.75" hidden="1">
      <c r="B80" s="29" t="s">
        <v>47</v>
      </c>
      <c r="C80" s="30">
        <v>19.02502157031924</v>
      </c>
      <c r="I80" s="8"/>
      <c r="J80" s="8"/>
      <c r="K80" s="8"/>
      <c r="L80" s="184"/>
      <c r="M80" s="45"/>
    </row>
    <row r="81" spans="2:13" ht="12.75" hidden="1">
      <c r="B81" s="29" t="s">
        <v>48</v>
      </c>
      <c r="C81" s="30">
        <v>17.194963091619627</v>
      </c>
      <c r="I81" s="8"/>
      <c r="J81" s="8"/>
      <c r="K81" s="8"/>
      <c r="L81" s="184"/>
      <c r="M81" s="45"/>
    </row>
    <row r="82" spans="2:13" ht="12.75" hidden="1">
      <c r="B82" s="29" t="s">
        <v>49</v>
      </c>
      <c r="C82" s="30">
        <v>15.961622328826866</v>
      </c>
      <c r="I82" s="8"/>
      <c r="J82" s="8"/>
      <c r="K82" s="8"/>
      <c r="L82" s="184"/>
      <c r="M82" s="45"/>
    </row>
    <row r="83" spans="2:13" ht="12.75" hidden="1">
      <c r="B83" s="29" t="s">
        <v>50</v>
      </c>
      <c r="C83" s="30">
        <v>14.592462751971954</v>
      </c>
      <c r="I83" s="8"/>
      <c r="J83" s="8"/>
      <c r="K83" s="8"/>
      <c r="L83" s="184"/>
      <c r="M83" s="45"/>
    </row>
    <row r="84" spans="2:13" ht="12.75" hidden="1">
      <c r="B84" s="29" t="s">
        <v>51</v>
      </c>
      <c r="C84" s="30">
        <v>13.336267605633804</v>
      </c>
      <c r="I84" s="8"/>
      <c r="J84" s="8"/>
      <c r="K84" s="8"/>
      <c r="L84" s="184"/>
      <c r="M84" s="45"/>
    </row>
    <row r="85" spans="2:13" ht="12.75" hidden="1">
      <c r="B85" s="29" t="s">
        <v>52</v>
      </c>
      <c r="C85" s="30">
        <v>14.730728616684264</v>
      </c>
      <c r="I85" s="8"/>
      <c r="J85" s="8"/>
      <c r="K85" s="8"/>
      <c r="L85" s="184"/>
      <c r="M85" s="45"/>
    </row>
    <row r="86" spans="2:13" ht="12.75" hidden="1">
      <c r="B86" s="29" t="s">
        <v>53</v>
      </c>
      <c r="C86" s="30">
        <v>13.235880398671096</v>
      </c>
      <c r="I86" s="8"/>
      <c r="J86" s="8"/>
      <c r="K86" s="8"/>
      <c r="L86" s="184"/>
      <c r="M86" s="45"/>
    </row>
    <row r="87" spans="2:13" ht="12.75" hidden="1">
      <c r="B87" s="29" t="s">
        <v>54</v>
      </c>
      <c r="C87" s="30">
        <v>11.719063545150501</v>
      </c>
      <c r="I87" s="8"/>
      <c r="J87" s="8"/>
      <c r="K87" s="8"/>
      <c r="L87" s="184"/>
      <c r="M87" s="45"/>
    </row>
    <row r="88" spans="2:13" ht="12.75" hidden="1">
      <c r="B88" s="29" t="s">
        <v>55</v>
      </c>
      <c r="C88" s="30">
        <v>10.955961331901182</v>
      </c>
      <c r="I88" s="8"/>
      <c r="J88" s="8"/>
      <c r="K88" s="8"/>
      <c r="L88" s="184"/>
      <c r="M88" s="45"/>
    </row>
    <row r="89" spans="2:13" ht="12.75" hidden="1">
      <c r="B89" s="29" t="s">
        <v>56</v>
      </c>
      <c r="C89" s="30">
        <v>10.035068788777988</v>
      </c>
      <c r="I89" s="8"/>
      <c r="J89" s="8"/>
      <c r="K89" s="8"/>
      <c r="L89" s="184"/>
      <c r="M89" s="45"/>
    </row>
    <row r="90" spans="2:13" ht="12.75" hidden="1">
      <c r="B90" s="29" t="s">
        <v>57</v>
      </c>
      <c r="C90" s="30">
        <v>10.131832321137612</v>
      </c>
      <c r="I90" s="8"/>
      <c r="J90" s="8"/>
      <c r="K90" s="8"/>
      <c r="L90" s="184"/>
      <c r="M90" s="45"/>
    </row>
    <row r="91" spans="2:13" ht="12.75" hidden="1">
      <c r="B91" s="29" t="s">
        <v>58</v>
      </c>
      <c r="C91" s="30">
        <v>8.952551477170994</v>
      </c>
      <c r="I91" s="8"/>
      <c r="J91" s="8"/>
      <c r="K91" s="8"/>
      <c r="L91" s="184"/>
      <c r="M91" s="45"/>
    </row>
    <row r="92" spans="2:13" ht="12.75" hidden="1">
      <c r="B92" s="29" t="s">
        <v>59</v>
      </c>
      <c r="C92" s="30">
        <v>7.925547883518464</v>
      </c>
      <c r="I92" s="8"/>
      <c r="J92" s="8"/>
      <c r="K92" s="8"/>
      <c r="L92" s="184"/>
      <c r="M92" s="45"/>
    </row>
    <row r="93" spans="2:13" ht="12.75" hidden="1">
      <c r="B93" s="29" t="s">
        <v>60</v>
      </c>
      <c r="C93" s="30">
        <v>17.480719794344473</v>
      </c>
      <c r="I93" s="8"/>
      <c r="J93" s="8"/>
      <c r="K93" s="8"/>
      <c r="L93" s="184"/>
      <c r="M93" s="45"/>
    </row>
    <row r="94" spans="2:13" ht="12.75" hidden="1">
      <c r="B94" s="29" t="s">
        <v>61</v>
      </c>
      <c r="C94" s="30">
        <v>15.68820917612235</v>
      </c>
      <c r="I94" s="8"/>
      <c r="J94" s="8"/>
      <c r="K94" s="8"/>
      <c r="L94" s="184"/>
      <c r="M94" s="45"/>
    </row>
    <row r="95" spans="2:13" ht="12.75" hidden="1">
      <c r="B95" s="29" t="s">
        <v>62</v>
      </c>
      <c r="C95" s="30">
        <v>14.425579377865908</v>
      </c>
      <c r="I95" s="8"/>
      <c r="J95" s="8"/>
      <c r="K95" s="8"/>
      <c r="L95" s="184"/>
      <c r="M95" s="45"/>
    </row>
    <row r="96" spans="2:13" ht="12.75" hidden="1">
      <c r="B96" s="29" t="s">
        <v>63</v>
      </c>
      <c r="C96" s="30">
        <v>12.871040159640806</v>
      </c>
      <c r="I96" s="8"/>
      <c r="J96" s="8"/>
      <c r="K96" s="8"/>
      <c r="L96" s="184"/>
      <c r="M96" s="45"/>
    </row>
    <row r="97" spans="2:13" ht="12.75" hidden="1">
      <c r="B97" s="29" t="s">
        <v>64</v>
      </c>
      <c r="C97" s="30">
        <v>11.441475348136995</v>
      </c>
      <c r="I97" s="8"/>
      <c r="J97" s="8"/>
      <c r="K97" s="8"/>
      <c r="L97" s="184"/>
      <c r="M97" s="45"/>
    </row>
    <row r="98" spans="2:13" ht="12.75" hidden="1">
      <c r="B98" s="29" t="s">
        <v>65</v>
      </c>
      <c r="C98" s="30">
        <v>12.813956986012936</v>
      </c>
      <c r="I98" s="8"/>
      <c r="J98" s="8"/>
      <c r="K98" s="8"/>
      <c r="L98" s="184"/>
      <c r="M98" s="45"/>
    </row>
    <row r="99" spans="2:13" ht="12.75" hidden="1">
      <c r="B99" s="29" t="s">
        <v>66</v>
      </c>
      <c r="C99" s="30">
        <v>11.789600967351875</v>
      </c>
      <c r="I99" s="8"/>
      <c r="J99" s="8"/>
      <c r="K99" s="8"/>
      <c r="L99" s="184"/>
      <c r="M99" s="45"/>
    </row>
    <row r="100" spans="2:13" ht="12.75" hidden="1">
      <c r="B100" s="29" t="s">
        <v>67</v>
      </c>
      <c r="C100" s="30">
        <v>10.933940774487473</v>
      </c>
      <c r="I100" s="8"/>
      <c r="J100" s="8"/>
      <c r="K100" s="8"/>
      <c r="L100" s="184"/>
      <c r="M100" s="45"/>
    </row>
    <row r="101" spans="2:13" ht="12.75" hidden="1">
      <c r="B101" s="29" t="s">
        <v>68</v>
      </c>
      <c r="C101" s="30">
        <v>10.06711409395973</v>
      </c>
      <c r="I101" s="8"/>
      <c r="J101" s="8"/>
      <c r="K101" s="8"/>
      <c r="L101" s="184"/>
      <c r="M101" s="45"/>
    </row>
    <row r="102" spans="2:13" ht="12.75" hidden="1">
      <c r="B102" s="29" t="s">
        <v>69</v>
      </c>
      <c r="C102" s="30">
        <v>9.195402298850574</v>
      </c>
      <c r="I102" s="8"/>
      <c r="J102" s="8"/>
      <c r="K102" s="8"/>
      <c r="L102" s="184"/>
      <c r="M102" s="45"/>
    </row>
    <row r="103" spans="2:13" ht="12.75" hidden="1">
      <c r="B103" s="29" t="s">
        <v>70</v>
      </c>
      <c r="C103" s="30">
        <v>9.25553319919517</v>
      </c>
      <c r="I103" s="8"/>
      <c r="J103" s="8"/>
      <c r="K103" s="8"/>
      <c r="L103" s="184"/>
      <c r="M103" s="45"/>
    </row>
    <row r="104" spans="2:13" ht="12.75" hidden="1">
      <c r="B104" s="29" t="s">
        <v>71</v>
      </c>
      <c r="C104" s="30">
        <v>8.104001350666891</v>
      </c>
      <c r="I104" s="8"/>
      <c r="J104" s="8"/>
      <c r="K104" s="8"/>
      <c r="L104" s="184"/>
      <c r="M104" s="45"/>
    </row>
    <row r="105" spans="2:13" ht="12.75" hidden="1">
      <c r="B105" s="29" t="s">
        <v>72</v>
      </c>
      <c r="C105" s="30">
        <v>7.142857142857142</v>
      </c>
      <c r="I105" s="8"/>
      <c r="J105" s="8"/>
      <c r="K105" s="8"/>
      <c r="L105" s="184"/>
      <c r="M105" s="45"/>
    </row>
    <row r="106" spans="2:13" ht="12.75" hidden="1">
      <c r="B106" s="29" t="s">
        <v>73</v>
      </c>
      <c r="C106" s="30">
        <v>16.113871357593663</v>
      </c>
      <c r="I106" s="8"/>
      <c r="J106" s="8"/>
      <c r="K106" s="8"/>
      <c r="L106" s="184"/>
      <c r="M106" s="45"/>
    </row>
    <row r="107" spans="2:13" ht="12.75" hidden="1">
      <c r="B107" s="29" t="s">
        <v>74</v>
      </c>
      <c r="C107" s="30">
        <v>14.450006764984439</v>
      </c>
      <c r="I107" s="8"/>
      <c r="J107" s="8"/>
      <c r="K107" s="8"/>
      <c r="L107" s="184"/>
      <c r="M107" s="45"/>
    </row>
    <row r="108" spans="2:13" ht="12.75" hidden="1">
      <c r="B108" s="29" t="s">
        <v>75</v>
      </c>
      <c r="C108" s="30">
        <v>12.604010366934935</v>
      </c>
      <c r="I108" s="8"/>
      <c r="J108" s="8"/>
      <c r="K108" s="8"/>
      <c r="L108" s="184"/>
      <c r="M108" s="45"/>
    </row>
    <row r="109" spans="2:13" ht="12.75" hidden="1">
      <c r="B109" s="29" t="s">
        <v>76</v>
      </c>
      <c r="C109" s="30">
        <v>11.04243922538113</v>
      </c>
      <c r="I109" s="8"/>
      <c r="J109" s="8"/>
      <c r="K109" s="8"/>
      <c r="L109" s="184"/>
      <c r="M109" s="45"/>
    </row>
    <row r="110" spans="2:13" ht="12.75" hidden="1">
      <c r="B110" s="29" t="s">
        <v>77</v>
      </c>
      <c r="C110" s="30">
        <v>11.30952380952381</v>
      </c>
      <c r="I110" s="8"/>
      <c r="J110" s="8"/>
      <c r="K110" s="8"/>
      <c r="L110" s="184"/>
      <c r="M110" s="45"/>
    </row>
    <row r="111" spans="2:13" ht="12.75" hidden="1">
      <c r="B111" s="29" t="s">
        <v>78</v>
      </c>
      <c r="C111" s="30">
        <v>9.993337774816789</v>
      </c>
      <c r="I111" s="8"/>
      <c r="J111" s="8"/>
      <c r="K111" s="8"/>
      <c r="L111" s="184"/>
      <c r="M111" s="45"/>
    </row>
    <row r="112" spans="2:13" ht="12.75" hidden="1">
      <c r="B112" s="29" t="s">
        <v>79</v>
      </c>
      <c r="C112" s="30">
        <v>9.043711271143863</v>
      </c>
      <c r="I112" s="8"/>
      <c r="J112" s="8"/>
      <c r="K112" s="8"/>
      <c r="L112" s="184"/>
      <c r="M112" s="45"/>
    </row>
    <row r="113" spans="2:13" ht="12.75" hidden="1">
      <c r="B113" s="29" t="s">
        <v>80</v>
      </c>
      <c r="C113" s="30">
        <v>8.082168715271932</v>
      </c>
      <c r="I113" s="8"/>
      <c r="J113" s="8"/>
      <c r="K113" s="8"/>
      <c r="L113" s="184"/>
      <c r="M113" s="45"/>
    </row>
    <row r="114" spans="2:13" ht="12.75" hidden="1">
      <c r="B114" s="29" t="s">
        <v>81</v>
      </c>
      <c r="C114" s="30">
        <v>7.313357034027426</v>
      </c>
      <c r="I114" s="8"/>
      <c r="J114" s="8"/>
      <c r="K114" s="8"/>
      <c r="L114" s="184"/>
      <c r="M114" s="45"/>
    </row>
    <row r="115" spans="2:13" ht="12.75" hidden="1">
      <c r="B115" s="29" t="s">
        <v>82</v>
      </c>
      <c r="C115" s="30">
        <v>6.978052898142937</v>
      </c>
      <c r="I115" s="8"/>
      <c r="J115" s="8"/>
      <c r="K115" s="8"/>
      <c r="L115" s="184"/>
      <c r="M115" s="45"/>
    </row>
    <row r="116" spans="2:13" ht="12.75" hidden="1">
      <c r="B116" s="29" t="s">
        <v>83</v>
      </c>
      <c r="C116" s="30">
        <v>5.900151285930409</v>
      </c>
      <c r="I116" s="8"/>
      <c r="J116" s="8"/>
      <c r="K116" s="8"/>
      <c r="L116" s="184"/>
      <c r="M116" s="45"/>
    </row>
    <row r="117" spans="2:13" ht="12.75" hidden="1">
      <c r="B117" s="29" t="s">
        <v>84</v>
      </c>
      <c r="C117" s="30">
        <v>79.44857609287139</v>
      </c>
      <c r="I117" s="8"/>
      <c r="J117" s="8"/>
      <c r="K117" s="8"/>
      <c r="L117" s="184"/>
      <c r="M117" s="45"/>
    </row>
    <row r="118" spans="2:13" ht="12.75" hidden="1">
      <c r="B118" s="29" t="s">
        <v>85</v>
      </c>
      <c r="C118" s="30">
        <v>73.73868046571798</v>
      </c>
      <c r="I118" s="8"/>
      <c r="J118" s="8"/>
      <c r="K118" s="8"/>
      <c r="L118" s="184"/>
      <c r="M118" s="45"/>
    </row>
    <row r="119" spans="2:13" ht="12.75" hidden="1">
      <c r="B119" s="29" t="s">
        <v>86</v>
      </c>
      <c r="C119" s="30">
        <v>68.29084752139968</v>
      </c>
      <c r="I119" s="8"/>
      <c r="J119" s="8"/>
      <c r="K119" s="8"/>
      <c r="L119" s="184"/>
      <c r="M119" s="45"/>
    </row>
    <row r="120" spans="2:13" ht="12.75" hidden="1">
      <c r="B120" s="29" t="s">
        <v>87</v>
      </c>
      <c r="C120" s="30">
        <v>63.145809414466136</v>
      </c>
      <c r="I120" s="8"/>
      <c r="J120" s="8"/>
      <c r="K120" s="8"/>
      <c r="L120" s="184"/>
      <c r="M120" s="45"/>
    </row>
    <row r="121" spans="2:13" ht="12.75" hidden="1">
      <c r="B121" s="29" t="s">
        <v>88</v>
      </c>
      <c r="C121" s="30">
        <v>58.331713007971985</v>
      </c>
      <c r="I121" s="8"/>
      <c r="J121" s="8"/>
      <c r="K121" s="8"/>
      <c r="L121" s="184"/>
      <c r="M121" s="45"/>
    </row>
    <row r="122" spans="2:13" ht="12.75" hidden="1">
      <c r="B122" s="29" t="s">
        <v>89</v>
      </c>
      <c r="C122" s="30">
        <v>53.87271830291071</v>
      </c>
      <c r="I122" s="8"/>
      <c r="J122" s="8"/>
      <c r="K122" s="8"/>
      <c r="L122" s="184"/>
      <c r="M122" s="45"/>
    </row>
    <row r="123" spans="2:13" ht="12.75" hidden="1">
      <c r="B123" s="29" t="s">
        <v>90</v>
      </c>
      <c r="C123" s="30">
        <v>50.93155325296403</v>
      </c>
      <c r="I123" s="8"/>
      <c r="J123" s="8"/>
      <c r="K123" s="8"/>
      <c r="L123" s="184"/>
      <c r="M123" s="45"/>
    </row>
    <row r="124" spans="2:13" ht="12.75" hidden="1">
      <c r="B124" s="29" t="s">
        <v>91</v>
      </c>
      <c r="C124" s="30">
        <v>48.04828973843058</v>
      </c>
      <c r="I124" s="8"/>
      <c r="J124" s="8"/>
      <c r="K124" s="8"/>
      <c r="L124" s="184"/>
      <c r="M124" s="45"/>
    </row>
    <row r="125" spans="2:13" ht="12.75" hidden="1">
      <c r="B125" s="29" t="s">
        <v>92</v>
      </c>
      <c r="C125" s="30">
        <v>45.10819871990247</v>
      </c>
      <c r="I125" s="8"/>
      <c r="J125" s="8"/>
      <c r="K125" s="8"/>
      <c r="L125" s="184"/>
      <c r="M125" s="45"/>
    </row>
    <row r="126" spans="2:13" ht="12.75" hidden="1">
      <c r="B126" s="29" t="s">
        <v>93</v>
      </c>
      <c r="C126" s="30">
        <v>42.19617520049352</v>
      </c>
      <c r="I126" s="8"/>
      <c r="J126" s="8"/>
      <c r="K126" s="8"/>
      <c r="L126" s="184"/>
      <c r="M126" s="45"/>
    </row>
    <row r="127" spans="2:13" ht="12.75" hidden="1">
      <c r="B127" s="29" t="s">
        <v>94</v>
      </c>
      <c r="C127" s="30">
        <v>38.73780361220677</v>
      </c>
      <c r="I127" s="8"/>
      <c r="J127" s="8"/>
      <c r="K127" s="8"/>
      <c r="L127" s="184"/>
      <c r="M127" s="45"/>
    </row>
    <row r="128" spans="2:13" ht="12.75" hidden="1">
      <c r="B128" s="29" t="s">
        <v>95</v>
      </c>
      <c r="C128" s="30">
        <v>35.61988672120832</v>
      </c>
      <c r="I128" s="8"/>
      <c r="J128" s="8"/>
      <c r="K128" s="8"/>
      <c r="L128" s="184"/>
      <c r="M128" s="45"/>
    </row>
    <row r="129" spans="2:13" ht="12.75" hidden="1">
      <c r="B129" s="29" t="s">
        <v>96</v>
      </c>
      <c r="C129" s="30">
        <v>32.67295264328848</v>
      </c>
      <c r="I129" s="8"/>
      <c r="J129" s="8"/>
      <c r="K129" s="8"/>
      <c r="L129" s="184"/>
      <c r="M129" s="45"/>
    </row>
    <row r="130" spans="2:13" ht="12.75" hidden="1">
      <c r="B130" s="29" t="s">
        <v>97</v>
      </c>
      <c r="C130" s="30">
        <v>29.903743315508024</v>
      </c>
      <c r="I130" s="8"/>
      <c r="J130" s="8"/>
      <c r="K130" s="8"/>
      <c r="L130" s="184"/>
      <c r="M130" s="45"/>
    </row>
    <row r="131" spans="2:13" ht="12.75" hidden="1">
      <c r="B131" s="29" t="s">
        <v>98</v>
      </c>
      <c r="C131" s="30">
        <v>27.319810099266288</v>
      </c>
      <c r="I131" s="8"/>
      <c r="J131" s="8"/>
      <c r="K131" s="8"/>
      <c r="L131" s="184"/>
      <c r="M131" s="45"/>
    </row>
    <row r="132" spans="2:13" ht="12.75" hidden="1">
      <c r="B132" s="29" t="s">
        <v>99</v>
      </c>
      <c r="C132" s="30">
        <v>25.16844164312106</v>
      </c>
      <c r="I132" s="8"/>
      <c r="J132" s="8"/>
      <c r="K132" s="8"/>
      <c r="L132" s="184"/>
      <c r="M132" s="45"/>
    </row>
    <row r="133" spans="2:13" ht="12.75" hidden="1">
      <c r="B133" s="29" t="s">
        <v>100</v>
      </c>
      <c r="C133" s="30">
        <v>23.112278397898883</v>
      </c>
      <c r="I133" s="8"/>
      <c r="J133" s="8"/>
      <c r="K133" s="8"/>
      <c r="L133" s="184"/>
      <c r="M133" s="45"/>
    </row>
    <row r="134" spans="2:13" ht="12.75" hidden="1">
      <c r="B134" s="29" t="s">
        <v>101</v>
      </c>
      <c r="C134" s="30">
        <v>20.94539706237513</v>
      </c>
      <c r="I134" s="8"/>
      <c r="J134" s="8"/>
      <c r="K134" s="8"/>
      <c r="L134" s="184"/>
      <c r="M134" s="45"/>
    </row>
    <row r="135" spans="2:13" ht="12.75" hidden="1">
      <c r="B135" s="29" t="s">
        <v>102</v>
      </c>
      <c r="C135" s="30">
        <v>19.290465631929045</v>
      </c>
      <c r="I135" s="8"/>
      <c r="J135" s="8"/>
      <c r="K135" s="8"/>
      <c r="L135" s="184"/>
      <c r="M135" s="45"/>
    </row>
    <row r="136" spans="2:13" ht="12.75" hidden="1">
      <c r="B136" s="29" t="s">
        <v>103</v>
      </c>
      <c r="C136" s="30">
        <v>18.221557575060395</v>
      </c>
      <c r="I136" s="8"/>
      <c r="J136" s="8"/>
      <c r="K136" s="8"/>
      <c r="L136" s="184"/>
      <c r="M136" s="45"/>
    </row>
    <row r="137" spans="2:13" ht="12.75" hidden="1">
      <c r="B137" s="29" t="s">
        <v>104</v>
      </c>
      <c r="C137" s="30">
        <v>16.655100624566273</v>
      </c>
      <c r="I137" s="8"/>
      <c r="J137" s="8"/>
      <c r="K137" s="8"/>
      <c r="L137" s="184"/>
      <c r="M137" s="45"/>
    </row>
    <row r="138" spans="2:13" ht="12.75" hidden="1">
      <c r="B138" s="29" t="s">
        <v>105</v>
      </c>
      <c r="C138" s="30">
        <v>15.207534007673527</v>
      </c>
      <c r="I138" s="8"/>
      <c r="J138" s="8"/>
      <c r="K138" s="8"/>
      <c r="L138" s="184"/>
      <c r="M138" s="45"/>
    </row>
    <row r="139" spans="2:13" ht="12.75" hidden="1">
      <c r="B139" s="29" t="s">
        <v>106</v>
      </c>
      <c r="C139" s="30">
        <v>13.87688354164233</v>
      </c>
      <c r="I139" s="8"/>
      <c r="J139" s="8"/>
      <c r="K139" s="8"/>
      <c r="L139" s="184"/>
      <c r="M139" s="45"/>
    </row>
    <row r="140" spans="2:13" ht="12.75" hidden="1">
      <c r="B140" s="29" t="s">
        <v>107</v>
      </c>
      <c r="C140" s="30">
        <v>12.670107930549037</v>
      </c>
      <c r="I140" s="8"/>
      <c r="J140" s="8"/>
      <c r="K140" s="8"/>
      <c r="L140" s="184"/>
      <c r="M140" s="45"/>
    </row>
    <row r="141" spans="2:13" ht="12.75" hidden="1">
      <c r="B141" s="29" t="s">
        <v>108</v>
      </c>
      <c r="C141" s="30">
        <v>14.445096887844977</v>
      </c>
      <c r="I141" s="8"/>
      <c r="J141" s="8"/>
      <c r="K141" s="8"/>
      <c r="L141" s="184"/>
      <c r="M141" s="45"/>
    </row>
    <row r="142" spans="2:13" ht="12.75" hidden="1">
      <c r="B142" s="29" t="s">
        <v>109</v>
      </c>
      <c r="C142" s="30">
        <v>13.112817483756645</v>
      </c>
      <c r="I142" s="8"/>
      <c r="J142" s="8"/>
      <c r="K142" s="8"/>
      <c r="L142" s="184"/>
      <c r="M142" s="45"/>
    </row>
    <row r="143" spans="2:13" ht="12.75" hidden="1">
      <c r="B143" s="29" t="s">
        <v>110</v>
      </c>
      <c r="C143" s="30">
        <v>12.108621457189495</v>
      </c>
      <c r="I143" s="8"/>
      <c r="J143" s="8"/>
      <c r="K143" s="8"/>
      <c r="L143" s="184"/>
      <c r="M143" s="45"/>
    </row>
    <row r="144" spans="2:13" ht="12.75" hidden="1">
      <c r="B144" s="29" t="s">
        <v>111</v>
      </c>
      <c r="C144" s="30">
        <v>10.923742724966424</v>
      </c>
      <c r="I144" s="8"/>
      <c r="J144" s="8"/>
      <c r="K144" s="8"/>
      <c r="L144" s="184"/>
      <c r="M144" s="45"/>
    </row>
    <row r="145" spans="2:13" ht="12.75" hidden="1">
      <c r="B145" s="29" t="s">
        <v>112</v>
      </c>
      <c r="C145" s="30">
        <v>10.717896865520729</v>
      </c>
      <c r="I145" s="8"/>
      <c r="J145" s="8"/>
      <c r="K145" s="8"/>
      <c r="L145" s="184"/>
      <c r="M145" s="45"/>
    </row>
    <row r="146" spans="2:13" ht="12.75" hidden="1">
      <c r="B146" s="29" t="s">
        <v>113</v>
      </c>
      <c r="C146" s="30">
        <v>9.759403592002712</v>
      </c>
      <c r="I146" s="8"/>
      <c r="J146" s="8"/>
      <c r="K146" s="8"/>
      <c r="L146" s="184"/>
      <c r="M146" s="45"/>
    </row>
    <row r="147" spans="2:13" ht="12.75" hidden="1">
      <c r="B147" s="29" t="s">
        <v>114</v>
      </c>
      <c r="C147" s="30">
        <v>8.79195774407906</v>
      </c>
      <c r="I147" s="8"/>
      <c r="J147" s="8"/>
      <c r="K147" s="8"/>
      <c r="L147" s="184"/>
      <c r="M147" s="45"/>
    </row>
    <row r="148" spans="2:13" ht="12.75" hidden="1">
      <c r="B148" s="29" t="s">
        <v>115</v>
      </c>
      <c r="C148" s="30">
        <v>8.342480790340286</v>
      </c>
      <c r="I148" s="8"/>
      <c r="J148" s="8"/>
      <c r="K148" s="8"/>
      <c r="L148" s="184"/>
      <c r="M148" s="45"/>
    </row>
    <row r="149" spans="2:13" ht="12.75" hidden="1">
      <c r="B149" s="29" t="s">
        <v>116</v>
      </c>
      <c r="C149" s="30">
        <v>7.50413831156888</v>
      </c>
      <c r="I149" s="8"/>
      <c r="J149" s="8"/>
      <c r="K149" s="8"/>
      <c r="L149" s="184"/>
      <c r="M149" s="45"/>
    </row>
    <row r="150" spans="2:13" ht="12.75" hidden="1">
      <c r="B150" s="29" t="s">
        <v>117</v>
      </c>
      <c r="C150" s="30">
        <v>6.659267480577136</v>
      </c>
      <c r="I150" s="8"/>
      <c r="J150" s="8"/>
      <c r="K150" s="8"/>
      <c r="L150" s="184"/>
      <c r="M150" s="45"/>
    </row>
    <row r="151" spans="2:13" ht="12.75" hidden="1">
      <c r="B151" s="29" t="s">
        <v>118</v>
      </c>
      <c r="C151" s="30">
        <v>6.580890107572241</v>
      </c>
      <c r="I151" s="8"/>
      <c r="J151" s="8"/>
      <c r="K151" s="8"/>
      <c r="L151" s="184"/>
      <c r="M151" s="45"/>
    </row>
    <row r="152" spans="2:13" ht="12.75" hidden="1">
      <c r="B152" s="29" t="s">
        <v>119</v>
      </c>
      <c r="C152" s="30">
        <v>5.614632071458953</v>
      </c>
      <c r="I152" s="8"/>
      <c r="J152" s="8"/>
      <c r="K152" s="8"/>
      <c r="L152" s="184"/>
      <c r="M152" s="45"/>
    </row>
    <row r="153" spans="2:13" ht="12.75" hidden="1">
      <c r="B153" s="29" t="s">
        <v>120</v>
      </c>
      <c r="C153" s="30">
        <v>48.21236398421619</v>
      </c>
      <c r="I153" s="8"/>
      <c r="J153" s="8"/>
      <c r="K153" s="8"/>
      <c r="L153" s="184"/>
      <c r="M153" s="45"/>
    </row>
    <row r="154" spans="2:13" ht="12.75" hidden="1">
      <c r="B154" s="29" t="s">
        <v>121</v>
      </c>
      <c r="C154" s="30">
        <v>44.45524110287866</v>
      </c>
      <c r="I154" s="8"/>
      <c r="J154" s="8"/>
      <c r="K154" s="8"/>
      <c r="L154" s="184"/>
      <c r="M154" s="45"/>
    </row>
    <row r="155" spans="2:13" ht="12.75" hidden="1">
      <c r="B155" s="29" t="s">
        <v>122</v>
      </c>
      <c r="C155" s="30">
        <v>41.23152709359606</v>
      </c>
      <c r="I155" s="8"/>
      <c r="J155" s="8"/>
      <c r="K155" s="8"/>
      <c r="L155" s="184"/>
      <c r="M155" s="45"/>
    </row>
    <row r="156" spans="2:13" ht="12.75" hidden="1">
      <c r="B156" s="29" t="s">
        <v>123</v>
      </c>
      <c r="C156" s="30">
        <v>37.776389756402246</v>
      </c>
      <c r="I156" s="8"/>
      <c r="J156" s="8"/>
      <c r="K156" s="8"/>
      <c r="L156" s="184"/>
      <c r="M156" s="45"/>
    </row>
    <row r="157" spans="2:13" ht="12.75" hidden="1">
      <c r="B157" s="29" t="s">
        <v>124</v>
      </c>
      <c r="C157" s="30">
        <v>34.88813045127038</v>
      </c>
      <c r="I157" s="8"/>
      <c r="J157" s="8"/>
      <c r="K157" s="8"/>
      <c r="L157" s="184"/>
      <c r="M157" s="45"/>
    </row>
    <row r="158" spans="2:13" ht="12.75" hidden="1">
      <c r="B158" s="29" t="s">
        <v>125</v>
      </c>
      <c r="C158" s="30">
        <v>32.21682434160061</v>
      </c>
      <c r="I158" s="8"/>
      <c r="J158" s="8"/>
      <c r="K158" s="8"/>
      <c r="L158" s="184"/>
      <c r="M158" s="45"/>
    </row>
    <row r="159" spans="2:13" ht="12.75" hidden="1">
      <c r="B159" s="29" t="s">
        <v>126</v>
      </c>
      <c r="C159" s="30">
        <v>29.487842731505435</v>
      </c>
      <c r="I159" s="8"/>
      <c r="J159" s="8"/>
      <c r="K159" s="8"/>
      <c r="L159" s="184"/>
      <c r="M159" s="45"/>
    </row>
    <row r="160" spans="2:13" ht="12.75" hidden="1">
      <c r="B160" s="29" t="s">
        <v>127</v>
      </c>
      <c r="C160" s="30">
        <v>26.69458257000785</v>
      </c>
      <c r="I160" s="8"/>
      <c r="J160" s="8"/>
      <c r="K160" s="8"/>
      <c r="L160" s="184"/>
      <c r="M160" s="45"/>
    </row>
    <row r="161" spans="2:13" ht="12.75" hidden="1">
      <c r="B161" s="29" t="s">
        <v>128</v>
      </c>
      <c r="C161" s="30">
        <v>24.126984126984123</v>
      </c>
      <c r="I161" s="8"/>
      <c r="J161" s="8"/>
      <c r="K161" s="8"/>
      <c r="L161" s="184"/>
      <c r="M161" s="45"/>
    </row>
    <row r="162" spans="2:13" ht="12.75" hidden="1">
      <c r="B162" s="29" t="s">
        <v>129</v>
      </c>
      <c r="C162" s="30">
        <v>21.806520577231424</v>
      </c>
      <c r="I162" s="8"/>
      <c r="J162" s="8"/>
      <c r="K162" s="8"/>
      <c r="L162" s="184"/>
      <c r="M162" s="45"/>
    </row>
    <row r="163" spans="2:13" ht="12.75" hidden="1">
      <c r="B163" s="29" t="s">
        <v>130</v>
      </c>
      <c r="C163" s="30">
        <v>19.433198380566804</v>
      </c>
      <c r="I163" s="8"/>
      <c r="J163" s="8"/>
      <c r="K163" s="8"/>
      <c r="L163" s="184"/>
      <c r="M163" s="45"/>
    </row>
    <row r="164" spans="2:13" ht="12.75" hidden="1">
      <c r="B164" s="29" t="s">
        <v>131</v>
      </c>
      <c r="C164" s="30">
        <v>17.3202614379085</v>
      </c>
      <c r="I164" s="8"/>
      <c r="J164" s="8"/>
      <c r="K164" s="8"/>
      <c r="L164" s="184"/>
      <c r="M164" s="45"/>
    </row>
    <row r="165" spans="2:13" ht="12.75" hidden="1">
      <c r="B165" s="29" t="s">
        <v>132</v>
      </c>
      <c r="C165" s="30">
        <v>15.789473684210524</v>
      </c>
      <c r="I165" s="8"/>
      <c r="J165" s="8"/>
      <c r="K165" s="8"/>
      <c r="L165" s="184"/>
      <c r="M165" s="45"/>
    </row>
    <row r="166" spans="2:13" ht="12.75" hidden="1">
      <c r="B166" s="29" t="s">
        <v>133</v>
      </c>
      <c r="C166" s="30">
        <v>14.394043843926653</v>
      </c>
      <c r="I166" s="8"/>
      <c r="J166" s="8"/>
      <c r="K166" s="8"/>
      <c r="L166" s="184"/>
      <c r="M166" s="45"/>
    </row>
    <row r="167" spans="2:13" ht="12.75" hidden="1">
      <c r="B167" s="29" t="s">
        <v>134</v>
      </c>
      <c r="C167" s="30">
        <v>13.141114499584143</v>
      </c>
      <c r="I167" s="8"/>
      <c r="J167" s="8"/>
      <c r="K167" s="8"/>
      <c r="L167" s="184"/>
      <c r="M167" s="45"/>
    </row>
    <row r="168" spans="2:13" ht="12.75" hidden="1">
      <c r="B168" s="29" t="s">
        <v>135</v>
      </c>
      <c r="C168" s="30">
        <v>12.03342618384401</v>
      </c>
      <c r="I168" s="8"/>
      <c r="J168" s="8"/>
      <c r="K168" s="8"/>
      <c r="L168" s="184"/>
      <c r="M168" s="45"/>
    </row>
    <row r="169" spans="2:13" ht="12.75" hidden="1">
      <c r="B169" s="29" t="s">
        <v>136</v>
      </c>
      <c r="C169" s="30">
        <v>10.915197313182201</v>
      </c>
      <c r="I169" s="8"/>
      <c r="J169" s="8"/>
      <c r="K169" s="8"/>
      <c r="L169" s="184"/>
      <c r="M169" s="45"/>
    </row>
    <row r="170" spans="2:13" ht="12.75" hidden="1">
      <c r="B170" s="29" t="s">
        <v>137</v>
      </c>
      <c r="C170" s="30">
        <v>10.926216640502354</v>
      </c>
      <c r="I170" s="8"/>
      <c r="J170" s="8"/>
      <c r="K170" s="8"/>
      <c r="L170" s="184"/>
      <c r="M170" s="45"/>
    </row>
    <row r="171" spans="2:13" ht="12.75" hidden="1">
      <c r="B171" s="29" t="s">
        <v>138</v>
      </c>
      <c r="C171" s="30">
        <v>10.029963728118593</v>
      </c>
      <c r="I171" s="8"/>
      <c r="J171" s="8"/>
      <c r="K171" s="8"/>
      <c r="L171" s="184"/>
      <c r="M171" s="45"/>
    </row>
    <row r="172" spans="2:13" ht="12.75" hidden="1">
      <c r="B172" s="29" t="s">
        <v>139</v>
      </c>
      <c r="C172" s="30">
        <v>10.721944245889922</v>
      </c>
      <c r="I172" s="8"/>
      <c r="J172" s="8"/>
      <c r="K172" s="8"/>
      <c r="L172" s="184"/>
      <c r="M172" s="45"/>
    </row>
    <row r="173" spans="2:13" ht="12.75" hidden="1">
      <c r="B173" s="29" t="s">
        <v>140</v>
      </c>
      <c r="C173" s="30">
        <v>9.706992629875966</v>
      </c>
      <c r="I173" s="8"/>
      <c r="J173" s="8"/>
      <c r="K173" s="8"/>
      <c r="L173" s="184"/>
      <c r="M173" s="45"/>
    </row>
    <row r="174" spans="2:13" ht="12.75" hidden="1">
      <c r="B174" s="29" t="s">
        <v>141</v>
      </c>
      <c r="C174" s="30">
        <v>8.67835834387995</v>
      </c>
      <c r="I174" s="8"/>
      <c r="J174" s="8"/>
      <c r="K174" s="8"/>
      <c r="L174" s="184"/>
      <c r="M174" s="45"/>
    </row>
    <row r="175" spans="2:13" ht="12.75" hidden="1">
      <c r="B175" s="29" t="s">
        <v>142</v>
      </c>
      <c r="C175" s="30">
        <v>8.293838862559243</v>
      </c>
      <c r="I175" s="8"/>
      <c r="J175" s="8"/>
      <c r="K175" s="8"/>
      <c r="L175" s="184"/>
      <c r="M175" s="45"/>
    </row>
    <row r="176" spans="2:13" ht="12.75" hidden="1">
      <c r="B176" s="29" t="s">
        <v>143</v>
      </c>
      <c r="C176" s="30">
        <v>7.165605095541402</v>
      </c>
      <c r="I176" s="8"/>
      <c r="J176" s="8"/>
      <c r="K176" s="8"/>
      <c r="L176" s="184"/>
      <c r="M176" s="45"/>
    </row>
    <row r="177" spans="2:13" ht="12.75" hidden="1">
      <c r="B177" s="29" t="s">
        <v>144</v>
      </c>
      <c r="C177" s="30">
        <v>6.247496996395675</v>
      </c>
      <c r="I177" s="8"/>
      <c r="J177" s="8"/>
      <c r="K177" s="8"/>
      <c r="L177" s="184"/>
      <c r="M177" s="45"/>
    </row>
    <row r="178" spans="2:13" ht="12.75" hidden="1">
      <c r="B178" s="29" t="s">
        <v>145</v>
      </c>
      <c r="C178" s="30">
        <v>6.5638985579313776</v>
      </c>
      <c r="I178" s="8"/>
      <c r="J178" s="8"/>
      <c r="K178" s="8"/>
      <c r="L178" s="184"/>
      <c r="M178" s="45"/>
    </row>
    <row r="179" spans="2:13" ht="12.75" hidden="1">
      <c r="B179" s="29" t="s">
        <v>146</v>
      </c>
      <c r="C179" s="30">
        <v>5.718585402558314</v>
      </c>
      <c r="I179" s="8"/>
      <c r="J179" s="8"/>
      <c r="K179" s="8"/>
      <c r="L179" s="184"/>
      <c r="M179" s="45"/>
    </row>
    <row r="180" spans="2:13" ht="12.75" hidden="1">
      <c r="B180" s="29" t="s">
        <v>147</v>
      </c>
      <c r="C180" s="30">
        <v>4.860759493670886</v>
      </c>
      <c r="I180" s="8"/>
      <c r="J180" s="8"/>
      <c r="K180" s="8"/>
      <c r="L180" s="184"/>
      <c r="M180" s="45"/>
    </row>
    <row r="181" spans="2:13" ht="12.75" hidden="1">
      <c r="B181" s="29" t="s">
        <v>148</v>
      </c>
      <c r="C181" s="30">
        <v>4.2748091603053435</v>
      </c>
      <c r="I181" s="8"/>
      <c r="J181" s="8"/>
      <c r="K181" s="8"/>
      <c r="L181" s="184"/>
      <c r="M181" s="45"/>
    </row>
    <row r="182" spans="2:13" ht="12.75" hidden="1">
      <c r="B182" s="29" t="s">
        <v>149</v>
      </c>
      <c r="C182" s="30">
        <v>21.37744552250676</v>
      </c>
      <c r="I182" s="8"/>
      <c r="J182" s="8"/>
      <c r="K182" s="8"/>
      <c r="L182" s="184"/>
      <c r="M182" s="45"/>
    </row>
    <row r="183" spans="2:13" ht="12.75" hidden="1">
      <c r="B183" s="29" t="s">
        <v>150</v>
      </c>
      <c r="C183" s="30">
        <v>19.292604501607716</v>
      </c>
      <c r="I183" s="8"/>
      <c r="J183" s="8"/>
      <c r="K183" s="8"/>
      <c r="L183" s="184"/>
      <c r="M183" s="45"/>
    </row>
    <row r="184" spans="2:13" ht="12.75" hidden="1">
      <c r="B184" s="29" t="s">
        <v>151</v>
      </c>
      <c r="C184" s="30">
        <v>17.162359824475864</v>
      </c>
      <c r="I184" s="8"/>
      <c r="J184" s="8"/>
      <c r="K184" s="8"/>
      <c r="L184" s="184"/>
      <c r="M184" s="45"/>
    </row>
    <row r="185" spans="2:13" ht="12.75" hidden="1">
      <c r="B185" s="29" t="s">
        <v>152</v>
      </c>
      <c r="C185" s="30">
        <v>15.172413793103452</v>
      </c>
      <c r="I185" s="8"/>
      <c r="J185" s="8"/>
      <c r="K185" s="8"/>
      <c r="L185" s="184"/>
      <c r="M185" s="45"/>
    </row>
    <row r="186" spans="2:13" ht="12.75" hidden="1">
      <c r="B186" s="29" t="s">
        <v>153</v>
      </c>
      <c r="C186" s="30">
        <v>13.51440874461742</v>
      </c>
      <c r="I186" s="8"/>
      <c r="J186" s="8"/>
      <c r="K186" s="8"/>
      <c r="L186" s="184"/>
      <c r="M186" s="45"/>
    </row>
    <row r="187" spans="2:13" ht="12.75" hidden="1">
      <c r="B187" s="29" t="s">
        <v>154</v>
      </c>
      <c r="C187" s="30">
        <v>12.016021361815755</v>
      </c>
      <c r="I187" s="8"/>
      <c r="J187" s="8"/>
      <c r="K187" s="8"/>
      <c r="L187" s="184"/>
      <c r="M187" s="45"/>
    </row>
    <row r="188" spans="2:13" ht="12.75" hidden="1">
      <c r="B188" s="29" t="s">
        <v>155</v>
      </c>
      <c r="C188" s="30">
        <v>10.879785090664877</v>
      </c>
      <c r="I188" s="8"/>
      <c r="J188" s="8"/>
      <c r="K188" s="8"/>
      <c r="L188" s="184"/>
      <c r="M188" s="45"/>
    </row>
    <row r="189" spans="2:13" ht="12.75" hidden="1">
      <c r="B189" s="29" t="s">
        <v>156</v>
      </c>
      <c r="C189" s="30">
        <v>9.91902834008097</v>
      </c>
      <c r="I189" s="8"/>
      <c r="J189" s="8"/>
      <c r="K189" s="8"/>
      <c r="L189" s="184"/>
      <c r="M189" s="45"/>
    </row>
    <row r="190" spans="2:13" ht="12.75" hidden="1">
      <c r="B190" s="29" t="s">
        <v>157</v>
      </c>
      <c r="C190" s="30">
        <v>10.469174098487786</v>
      </c>
      <c r="I190" s="8"/>
      <c r="J190" s="8"/>
      <c r="K190" s="8"/>
      <c r="L190" s="184"/>
      <c r="M190" s="45"/>
    </row>
    <row r="191" spans="2:13" ht="12.75" hidden="1">
      <c r="B191" s="29" t="s">
        <v>158</v>
      </c>
      <c r="C191" s="30">
        <v>9.149560117302052</v>
      </c>
      <c r="I191" s="8"/>
      <c r="J191" s="8"/>
      <c r="K191" s="8"/>
      <c r="L191" s="184"/>
      <c r="M191" s="45"/>
    </row>
    <row r="192" spans="2:13" ht="12.75" hidden="1">
      <c r="B192" s="29" t="s">
        <v>159</v>
      </c>
      <c r="C192" s="30">
        <v>7.807570977917981</v>
      </c>
      <c r="I192" s="8"/>
      <c r="J192" s="8"/>
      <c r="K192" s="8"/>
      <c r="L192" s="184"/>
      <c r="M192" s="45"/>
    </row>
    <row r="193" spans="2:13" ht="12.75" hidden="1">
      <c r="B193" s="29" t="s">
        <v>160</v>
      </c>
      <c r="C193" s="30">
        <v>8.260670032124828</v>
      </c>
      <c r="I193" s="8"/>
      <c r="J193" s="8"/>
      <c r="K193" s="8"/>
      <c r="L193" s="184"/>
      <c r="M193" s="45"/>
    </row>
    <row r="194" spans="2:13" ht="12.75" hidden="1">
      <c r="B194" s="29" t="s">
        <v>161</v>
      </c>
      <c r="C194" s="30">
        <v>7.218880148079595</v>
      </c>
      <c r="I194" s="8"/>
      <c r="J194" s="8"/>
      <c r="K194" s="8"/>
      <c r="L194" s="184"/>
      <c r="M194" s="45"/>
    </row>
    <row r="195" spans="2:13" ht="12.75" hidden="1">
      <c r="B195" s="29" t="s">
        <v>162</v>
      </c>
      <c r="C195" s="30">
        <v>6.159589360709285</v>
      </c>
      <c r="I195" s="8"/>
      <c r="J195" s="8"/>
      <c r="K195" s="8"/>
      <c r="L195" s="184"/>
      <c r="M195" s="45"/>
    </row>
    <row r="196" spans="2:13" ht="12.75" hidden="1">
      <c r="B196" s="29" t="s">
        <v>163</v>
      </c>
      <c r="C196" s="30">
        <v>6.322795341098169</v>
      </c>
      <c r="I196" s="8"/>
      <c r="J196" s="8"/>
      <c r="K196" s="8"/>
      <c r="L196" s="184"/>
      <c r="M196" s="45"/>
    </row>
    <row r="197" spans="2:13" ht="12.75" hidden="1">
      <c r="B197" s="29" t="s">
        <v>164</v>
      </c>
      <c r="C197" s="30">
        <v>5.701509223029626</v>
      </c>
      <c r="I197" s="8"/>
      <c r="J197" s="8"/>
      <c r="K197" s="8"/>
      <c r="L197" s="184"/>
      <c r="M197" s="45"/>
    </row>
    <row r="198" spans="2:13" ht="12.75" hidden="1">
      <c r="B198" s="29" t="s">
        <v>165</v>
      </c>
      <c r="C198" s="30">
        <v>5.067567567567567</v>
      </c>
      <c r="I198" s="8"/>
      <c r="J198" s="8"/>
      <c r="K198" s="8"/>
      <c r="L198" s="184"/>
      <c r="M198" s="45"/>
    </row>
    <row r="199" spans="2:13" ht="12.75" hidden="1">
      <c r="B199" s="29" t="s">
        <v>166</v>
      </c>
      <c r="C199" s="30">
        <v>4.090909090909092</v>
      </c>
      <c r="I199" s="8"/>
      <c r="J199" s="8"/>
      <c r="K199" s="8"/>
      <c r="L199" s="184"/>
      <c r="M199" s="45"/>
    </row>
    <row r="200" spans="2:13" ht="12.75" hidden="1">
      <c r="B200" s="29" t="s">
        <v>167</v>
      </c>
      <c r="C200" s="30">
        <v>16.086434573829532</v>
      </c>
      <c r="I200" s="8"/>
      <c r="J200" s="8"/>
      <c r="K200" s="8"/>
      <c r="L200" s="184"/>
      <c r="M200" s="45"/>
    </row>
    <row r="201" spans="2:13" ht="12.75" hidden="1">
      <c r="B201" s="29" t="s">
        <v>168</v>
      </c>
      <c r="C201" s="30">
        <v>14.100486223662884</v>
      </c>
      <c r="I201" s="8"/>
      <c r="J201" s="8"/>
      <c r="K201" s="8"/>
      <c r="L201" s="184"/>
      <c r="M201" s="45"/>
    </row>
    <row r="202" spans="2:13" ht="12.75" hidden="1">
      <c r="B202" s="29" t="s">
        <v>169</v>
      </c>
      <c r="C202" s="30">
        <v>11.842105263157894</v>
      </c>
      <c r="I202" s="8"/>
      <c r="J202" s="8"/>
      <c r="K202" s="8"/>
      <c r="L202" s="184"/>
      <c r="M202" s="45"/>
    </row>
    <row r="203" spans="2:13" ht="12.75" hidden="1">
      <c r="B203" s="29" t="s">
        <v>170</v>
      </c>
      <c r="C203" s="30">
        <v>9.987515605493133</v>
      </c>
      <c r="I203" s="8"/>
      <c r="J203" s="8"/>
      <c r="K203" s="8"/>
      <c r="L203" s="184"/>
      <c r="M203" s="45"/>
    </row>
    <row r="204" spans="2:13" ht="12.75" hidden="1">
      <c r="B204" s="29" t="s">
        <v>171</v>
      </c>
      <c r="C204" s="30">
        <v>8.802816901408452</v>
      </c>
      <c r="I204" s="8"/>
      <c r="J204" s="8"/>
      <c r="K204" s="8"/>
      <c r="L204" s="184"/>
      <c r="M204" s="45"/>
    </row>
    <row r="205" spans="2:13" ht="12.75" hidden="1">
      <c r="B205" s="29" t="s">
        <v>172</v>
      </c>
      <c r="C205" s="30">
        <v>7.84644589748998</v>
      </c>
      <c r="I205" s="8"/>
      <c r="J205" s="8"/>
      <c r="K205" s="8"/>
      <c r="L205" s="184"/>
      <c r="M205" s="45"/>
    </row>
    <row r="206" spans="2:13" ht="12.75" hidden="1">
      <c r="B206" s="29" t="s">
        <v>173</v>
      </c>
      <c r="C206" s="30">
        <v>8.059486687455024</v>
      </c>
      <c r="I206" s="8"/>
      <c r="J206" s="8"/>
      <c r="K206" s="8"/>
      <c r="L206" s="184"/>
      <c r="M206" s="45"/>
    </row>
    <row r="207" spans="2:13" ht="12.75" hidden="1">
      <c r="B207" s="29" t="s">
        <v>174</v>
      </c>
      <c r="C207" s="30">
        <v>6.964933494558645</v>
      </c>
      <c r="I207" s="8"/>
      <c r="J207" s="8"/>
      <c r="K207" s="8"/>
      <c r="L207" s="184"/>
      <c r="M207" s="45"/>
    </row>
    <row r="208" spans="2:13" ht="12.75" hidden="1">
      <c r="B208" s="29" t="s">
        <v>175</v>
      </c>
      <c r="C208" s="30">
        <v>6.78513731825525</v>
      </c>
      <c r="I208" s="8"/>
      <c r="J208" s="8"/>
      <c r="K208" s="8"/>
      <c r="L208" s="184"/>
      <c r="M208" s="45"/>
    </row>
    <row r="209" spans="2:13" ht="12.75" hidden="1">
      <c r="B209" s="29" t="s">
        <v>176</v>
      </c>
      <c r="C209" s="30">
        <v>5.866376969038566</v>
      </c>
      <c r="I209" s="8"/>
      <c r="J209" s="8"/>
      <c r="K209" s="8"/>
      <c r="L209" s="184"/>
      <c r="M209" s="45"/>
    </row>
    <row r="210" spans="2:13" ht="12.75" hidden="1">
      <c r="B210" s="29" t="s">
        <v>177</v>
      </c>
      <c r="C210" s="30">
        <v>5.662157911292859</v>
      </c>
      <c r="I210" s="8"/>
      <c r="J210" s="8"/>
      <c r="K210" s="8"/>
      <c r="L210" s="184"/>
      <c r="M210" s="45"/>
    </row>
    <row r="211" spans="2:13" ht="12.75" hidden="1">
      <c r="B211" s="29" t="s">
        <v>178</v>
      </c>
      <c r="C211" s="30">
        <v>4.949238578680203</v>
      </c>
      <c r="I211" s="8"/>
      <c r="J211" s="8"/>
      <c r="K211" s="8"/>
      <c r="L211" s="184"/>
      <c r="M211" s="45"/>
    </row>
    <row r="212" spans="2:13" ht="12.75" hidden="1">
      <c r="B212" s="29" t="s">
        <v>179</v>
      </c>
      <c r="C212" s="30">
        <v>3.8461538461538467</v>
      </c>
      <c r="I212" s="8"/>
      <c r="J212" s="8"/>
      <c r="K212" s="8"/>
      <c r="L212" s="184"/>
      <c r="M212" s="45"/>
    </row>
    <row r="213" spans="2:13" ht="12.75" hidden="1">
      <c r="B213" s="29" t="s">
        <v>180</v>
      </c>
      <c r="C213" s="30">
        <v>8.232711306256862</v>
      </c>
      <c r="I213" s="8"/>
      <c r="J213" s="8"/>
      <c r="K213" s="8"/>
      <c r="L213" s="184"/>
      <c r="M213" s="45"/>
    </row>
    <row r="214" spans="2:13" ht="12.75" hidden="1">
      <c r="B214" s="29" t="s">
        <v>181</v>
      </c>
      <c r="C214" s="30">
        <v>6.67408231368187</v>
      </c>
      <c r="I214" s="8"/>
      <c r="J214" s="8"/>
      <c r="K214" s="8"/>
      <c r="L214" s="184"/>
      <c r="M214" s="45"/>
    </row>
    <row r="215" spans="2:13" ht="12.75" hidden="1">
      <c r="B215" s="29" t="s">
        <v>182</v>
      </c>
      <c r="C215" s="30">
        <v>5.0732807215332585</v>
      </c>
      <c r="I215" s="8"/>
      <c r="J215" s="8"/>
      <c r="K215" s="8"/>
      <c r="L215" s="184"/>
      <c r="M215" s="45"/>
    </row>
    <row r="216" spans="2:13" ht="12.75" hidden="1">
      <c r="B216" s="29" t="s">
        <v>183</v>
      </c>
      <c r="C216" s="30">
        <v>6.818181818181818</v>
      </c>
      <c r="I216" s="8"/>
      <c r="J216" s="8"/>
      <c r="K216" s="8"/>
      <c r="L216" s="184"/>
      <c r="M216" s="45"/>
    </row>
    <row r="217" spans="2:13" ht="12.75" hidden="1">
      <c r="B217" s="29" t="s">
        <v>184</v>
      </c>
      <c r="C217" s="30">
        <v>5.217391304347826</v>
      </c>
      <c r="I217" s="8"/>
      <c r="J217" s="8"/>
      <c r="K217" s="8"/>
      <c r="L217" s="184"/>
      <c r="M217" s="45"/>
    </row>
    <row r="218" spans="2:13" ht="12.75" hidden="1">
      <c r="B218" s="29" t="s">
        <v>185</v>
      </c>
      <c r="C218" s="30">
        <v>3.9676708302718584</v>
      </c>
      <c r="I218" s="8"/>
      <c r="J218" s="8"/>
      <c r="K218" s="8"/>
      <c r="L218" s="184"/>
      <c r="M218" s="45"/>
    </row>
    <row r="219" spans="2:13" ht="12.75" hidden="1">
      <c r="B219" s="29" t="s">
        <v>186</v>
      </c>
      <c r="C219" s="30">
        <v>7.630522088353413</v>
      </c>
      <c r="I219" s="8"/>
      <c r="J219" s="8"/>
      <c r="K219" s="8"/>
      <c r="L219" s="184"/>
      <c r="M219" s="45"/>
    </row>
    <row r="220" spans="2:13" ht="12.75" hidden="1">
      <c r="B220" s="29" t="s">
        <v>187</v>
      </c>
      <c r="C220" s="30">
        <v>6.499661475964793</v>
      </c>
      <c r="I220" s="8"/>
      <c r="J220" s="8"/>
      <c r="K220" s="8"/>
      <c r="L220" s="184"/>
      <c r="M220" s="45"/>
    </row>
    <row r="221" spans="2:13" ht="12.75" hidden="1">
      <c r="B221" s="29" t="s">
        <v>188</v>
      </c>
      <c r="C221" s="30">
        <v>6.5</v>
      </c>
      <c r="I221" s="8"/>
      <c r="J221" s="8"/>
      <c r="K221" s="8"/>
      <c r="L221" s="184"/>
      <c r="M221" s="45"/>
    </row>
    <row r="222" spans="2:13" ht="12.75" hidden="1">
      <c r="B222" s="29" t="s">
        <v>274</v>
      </c>
      <c r="C222" s="30" t="s">
        <v>275</v>
      </c>
      <c r="I222" s="8"/>
      <c r="J222" s="8"/>
      <c r="K222" s="8"/>
      <c r="L222" s="184"/>
      <c r="M222" s="45"/>
    </row>
    <row r="223" spans="2:13" ht="15" customHeight="1">
      <c r="B223" s="47"/>
      <c r="C223" s="48"/>
      <c r="I223" s="8"/>
      <c r="J223" s="8"/>
      <c r="K223" s="8"/>
      <c r="L223" s="184"/>
      <c r="M223" s="45"/>
    </row>
    <row r="224" spans="2:13" ht="15" customHeight="1">
      <c r="B224" s="96" t="s">
        <v>232</v>
      </c>
      <c r="C224" s="8"/>
      <c r="D224" s="8"/>
      <c r="E224" s="8"/>
      <c r="F224" s="8"/>
      <c r="I224" s="8"/>
      <c r="J224" s="8"/>
      <c r="K224" s="8"/>
      <c r="L224" s="184"/>
      <c r="M224" s="45"/>
    </row>
    <row r="225" spans="3:13" ht="15" customHeight="1">
      <c r="C225" s="8"/>
      <c r="D225" s="8"/>
      <c r="E225" s="8"/>
      <c r="F225" s="8"/>
      <c r="I225" s="8"/>
      <c r="J225" s="8"/>
      <c r="K225" s="8"/>
      <c r="L225" s="184"/>
      <c r="M225" s="45"/>
    </row>
    <row r="226" spans="2:13" ht="15" customHeight="1">
      <c r="B226" s="54" t="s">
        <v>262</v>
      </c>
      <c r="C226" s="53"/>
      <c r="D226" s="53"/>
      <c r="E226" s="53"/>
      <c r="F226" s="8"/>
      <c r="I226" s="8"/>
      <c r="J226" s="8"/>
      <c r="K226" s="8"/>
      <c r="L226" s="184"/>
      <c r="M226" s="45"/>
    </row>
    <row r="227" spans="2:13" ht="15" customHeight="1">
      <c r="B227" s="26"/>
      <c r="C227" s="53"/>
      <c r="D227" s="53"/>
      <c r="E227" s="53"/>
      <c r="F227" s="8"/>
      <c r="I227" s="8"/>
      <c r="J227" s="8"/>
      <c r="K227" s="8"/>
      <c r="L227" s="184"/>
      <c r="M227" s="45"/>
    </row>
    <row r="228" spans="2:13" ht="15" customHeight="1" thickBot="1">
      <c r="B228" s="27"/>
      <c r="C228" s="8"/>
      <c r="D228" s="8"/>
      <c r="E228" s="8"/>
      <c r="F228" s="8"/>
      <c r="I228" s="8"/>
      <c r="K228" s="8"/>
      <c r="L228" s="184"/>
      <c r="M228" s="45"/>
    </row>
    <row r="229" spans="1:13" s="146" customFormat="1" ht="19.5" customHeight="1" thickTop="1">
      <c r="A229" s="147" t="s">
        <v>248</v>
      </c>
      <c r="B229" s="151"/>
      <c r="C229" s="152"/>
      <c r="D229" s="152"/>
      <c r="E229" s="152"/>
      <c r="F229" s="152"/>
      <c r="G229" s="148"/>
      <c r="H229" s="148"/>
      <c r="I229" s="153"/>
      <c r="J229" s="148"/>
      <c r="K229" s="152"/>
      <c r="L229" s="203"/>
      <c r="M229" s="145"/>
    </row>
    <row r="230" spans="2:13" ht="15" customHeight="1" thickBot="1">
      <c r="B230" s="27"/>
      <c r="C230" s="8"/>
      <c r="D230" s="8"/>
      <c r="E230" s="8"/>
      <c r="F230" s="8"/>
      <c r="I230" s="9"/>
      <c r="J230" s="8"/>
      <c r="K230" s="8"/>
      <c r="L230" s="184"/>
      <c r="M230" s="45"/>
    </row>
    <row r="231" spans="1:13" ht="15" customHeight="1">
      <c r="A231" s="227" t="s">
        <v>245</v>
      </c>
      <c r="B231" s="228"/>
      <c r="C231" s="196" t="s">
        <v>240</v>
      </c>
      <c r="D231" s="196" t="s">
        <v>238</v>
      </c>
      <c r="E231" s="197" t="s">
        <v>241</v>
      </c>
      <c r="G231" s="96" t="s">
        <v>250</v>
      </c>
      <c r="H231" s="97"/>
      <c r="I231" s="41"/>
      <c r="J231" s="8"/>
      <c r="K231" s="8"/>
      <c r="L231" s="184"/>
      <c r="M231" s="45"/>
    </row>
    <row r="232" spans="1:13" ht="15" customHeight="1">
      <c r="A232" s="229" t="s">
        <v>247</v>
      </c>
      <c r="B232" s="230"/>
      <c r="C232" s="198" t="s">
        <v>311</v>
      </c>
      <c r="D232" s="199" t="s">
        <v>312</v>
      </c>
      <c r="E232" s="200" t="s">
        <v>313</v>
      </c>
      <c r="I232" s="9"/>
      <c r="J232" s="8"/>
      <c r="K232" s="8"/>
      <c r="L232" s="184"/>
      <c r="M232" s="45"/>
    </row>
    <row r="233" spans="1:13" ht="15" customHeight="1" thickBot="1">
      <c r="A233" s="231"/>
      <c r="B233" s="232"/>
      <c r="C233" s="201" t="s">
        <v>314</v>
      </c>
      <c r="D233" s="201" t="s">
        <v>239</v>
      </c>
      <c r="E233" s="202" t="s">
        <v>246</v>
      </c>
      <c r="F233" s="8"/>
      <c r="G233" s="54" t="s">
        <v>252</v>
      </c>
      <c r="I233" s="9"/>
      <c r="J233" s="8"/>
      <c r="K233" s="8"/>
      <c r="L233" s="184"/>
      <c r="M233" s="45"/>
    </row>
    <row r="234" spans="1:13" ht="15" customHeight="1">
      <c r="A234" s="233" t="s">
        <v>242</v>
      </c>
      <c r="B234" s="234"/>
      <c r="C234" s="79">
        <v>19</v>
      </c>
      <c r="D234" s="80">
        <v>0.06936</v>
      </c>
      <c r="E234" s="81">
        <v>0.2868</v>
      </c>
      <c r="F234" s="8"/>
      <c r="I234" s="9"/>
      <c r="J234" s="8"/>
      <c r="K234" s="8"/>
      <c r="L234" s="184"/>
      <c r="M234" s="45"/>
    </row>
    <row r="235" spans="1:13" ht="15" customHeight="1">
      <c r="A235" s="225" t="s">
        <v>243</v>
      </c>
      <c r="B235" s="226"/>
      <c r="C235" s="79">
        <v>22</v>
      </c>
      <c r="D235" s="82">
        <v>0.06936</v>
      </c>
      <c r="E235" s="83">
        <v>0.2868</v>
      </c>
      <c r="F235" s="8"/>
      <c r="I235" s="9"/>
      <c r="J235" s="8"/>
      <c r="K235" s="8"/>
      <c r="L235" s="184"/>
      <c r="M235" s="45"/>
    </row>
    <row r="236" spans="1:13" ht="15" customHeight="1">
      <c r="A236" s="111" t="s">
        <v>244</v>
      </c>
      <c r="B236" s="112"/>
      <c r="C236" s="79">
        <v>35</v>
      </c>
      <c r="D236" s="82">
        <v>0.06936</v>
      </c>
      <c r="E236" s="83">
        <v>0.2868</v>
      </c>
      <c r="F236" s="8"/>
      <c r="I236" s="9"/>
      <c r="J236" s="8"/>
      <c r="K236" s="8"/>
      <c r="L236" s="184"/>
      <c r="M236" s="45"/>
    </row>
    <row r="237" spans="1:13" ht="15" customHeight="1" thickBot="1">
      <c r="A237" s="223" t="s">
        <v>274</v>
      </c>
      <c r="B237" s="224"/>
      <c r="C237" s="84" t="s">
        <v>275</v>
      </c>
      <c r="D237" s="84" t="s">
        <v>275</v>
      </c>
      <c r="E237" s="84" t="s">
        <v>275</v>
      </c>
      <c r="F237" s="8"/>
      <c r="I237" s="9"/>
      <c r="J237" s="8"/>
      <c r="K237" s="8"/>
      <c r="L237" s="184"/>
      <c r="M237" s="45"/>
    </row>
    <row r="238" spans="1:13" ht="15" customHeight="1">
      <c r="A238" s="11" t="s">
        <v>268</v>
      </c>
      <c r="B238" s="90"/>
      <c r="C238" s="91"/>
      <c r="D238" s="90"/>
      <c r="E238" s="42"/>
      <c r="F238" s="8"/>
      <c r="I238" s="9"/>
      <c r="J238" s="8"/>
      <c r="K238" s="8"/>
      <c r="L238" s="184"/>
      <c r="M238" s="45"/>
    </row>
    <row r="239" spans="1:13" ht="15" customHeight="1">
      <c r="A239" s="52"/>
      <c r="B239" s="9"/>
      <c r="C239" s="49"/>
      <c r="I239" s="9"/>
      <c r="J239" s="9"/>
      <c r="K239" s="9"/>
      <c r="L239" s="57"/>
      <c r="M239" s="45"/>
    </row>
    <row r="240" spans="11:13" ht="15" customHeight="1" thickBot="1">
      <c r="K240" s="9"/>
      <c r="L240" s="57"/>
      <c r="M240" s="45"/>
    </row>
    <row r="241" spans="1:13" s="146" customFormat="1" ht="19.5" customHeight="1" thickTop="1">
      <c r="A241" s="147" t="s">
        <v>254</v>
      </c>
      <c r="B241" s="148"/>
      <c r="C241" s="149"/>
      <c r="D241" s="148"/>
      <c r="E241" s="148"/>
      <c r="F241" s="148"/>
      <c r="G241" s="148"/>
      <c r="H241" s="148"/>
      <c r="I241" s="148"/>
      <c r="J241" s="148"/>
      <c r="K241" s="153"/>
      <c r="L241" s="185"/>
      <c r="M241" s="145"/>
    </row>
    <row r="242" spans="2:13" ht="15" customHeight="1">
      <c r="B242" s="11" t="s">
        <v>266</v>
      </c>
      <c r="C242" s="22"/>
      <c r="D242" s="11"/>
      <c r="E242" s="11"/>
      <c r="F242" s="132"/>
      <c r="G242" s="9"/>
      <c r="H242" s="9"/>
      <c r="I242" s="9"/>
      <c r="J242" s="9"/>
      <c r="K242" s="9"/>
      <c r="L242" s="57"/>
      <c r="M242" s="45"/>
    </row>
    <row r="243" spans="2:13" ht="15" customHeight="1">
      <c r="B243" s="88" t="s">
        <v>310</v>
      </c>
      <c r="C243" s="89"/>
      <c r="D243" s="88"/>
      <c r="E243" s="11"/>
      <c r="F243" s="132"/>
      <c r="G243" s="9"/>
      <c r="H243" s="9"/>
      <c r="J243" s="9"/>
      <c r="K243" s="9"/>
      <c r="L243" s="57"/>
      <c r="M243" s="45"/>
    </row>
    <row r="244" spans="12:15" ht="15" customHeight="1">
      <c r="L244" s="214"/>
      <c r="M244" s="57"/>
      <c r="N244" s="9"/>
      <c r="O244" s="9"/>
    </row>
    <row r="245" spans="2:15" s="146" customFormat="1" ht="19.5" customHeight="1">
      <c r="B245" s="155" t="s">
        <v>235</v>
      </c>
      <c r="C245" s="156"/>
      <c r="D245" s="155"/>
      <c r="E245" s="155"/>
      <c r="F245" s="155"/>
      <c r="L245" s="154"/>
      <c r="M245" s="57"/>
      <c r="N245" s="9"/>
      <c r="O245" s="157"/>
    </row>
    <row r="246" spans="12:15" ht="15" customHeight="1">
      <c r="L246" s="154"/>
      <c r="M246" s="57"/>
      <c r="N246" s="9"/>
      <c r="O246" s="9"/>
    </row>
    <row r="247" spans="2:15" s="159" customFormat="1" ht="26.25" customHeight="1">
      <c r="B247" s="213" t="s">
        <v>295</v>
      </c>
      <c r="C247" s="156"/>
      <c r="D247" s="155"/>
      <c r="E247" s="155"/>
      <c r="F247" s="155"/>
      <c r="G247" s="155"/>
      <c r="L247" s="154"/>
      <c r="M247" s="161"/>
      <c r="N247" s="161"/>
      <c r="O247" s="161"/>
    </row>
    <row r="248" ht="15" customHeight="1"/>
    <row r="249" ht="15" customHeight="1">
      <c r="B249" s="158" t="s">
        <v>207</v>
      </c>
    </row>
    <row r="250" spans="3:4" ht="15" customHeight="1">
      <c r="C250" s="12" t="s">
        <v>216</v>
      </c>
      <c r="D250" s="17"/>
    </row>
    <row r="251" spans="3:4" ht="15" customHeight="1">
      <c r="C251" s="4" t="s">
        <v>208</v>
      </c>
      <c r="D251" s="17"/>
    </row>
    <row r="252" spans="3:4" ht="15" customHeight="1">
      <c r="C252" s="12" t="s">
        <v>199</v>
      </c>
      <c r="D252" s="17"/>
    </row>
    <row r="253" spans="3:4" ht="15" customHeight="1">
      <c r="C253" s="4" t="s">
        <v>279</v>
      </c>
      <c r="D253" s="17"/>
    </row>
    <row r="254" spans="3:4" ht="15" customHeight="1">
      <c r="C254" s="4" t="s">
        <v>209</v>
      </c>
      <c r="D254" s="17"/>
    </row>
    <row r="255" spans="3:4" ht="15" customHeight="1">
      <c r="C255" s="4" t="s">
        <v>201</v>
      </c>
      <c r="D255" s="17"/>
    </row>
    <row r="256" spans="3:4" ht="15" customHeight="1">
      <c r="C256" s="3" t="s">
        <v>198</v>
      </c>
      <c r="D256" s="17"/>
    </row>
    <row r="257" spans="3:4" ht="15" customHeight="1">
      <c r="C257" s="3" t="s">
        <v>255</v>
      </c>
      <c r="D257" s="17"/>
    </row>
    <row r="258" spans="3:4" ht="15" customHeight="1">
      <c r="C258" s="3" t="s">
        <v>210</v>
      </c>
      <c r="D258" s="17"/>
    </row>
    <row r="259" spans="3:4" ht="15" customHeight="1">
      <c r="C259" s="12" t="s">
        <v>211</v>
      </c>
      <c r="D259" s="17"/>
    </row>
    <row r="260" spans="3:4" ht="15" customHeight="1">
      <c r="C260" s="12"/>
      <c r="D260" s="17"/>
    </row>
    <row r="261" spans="4:5" s="165" customFormat="1" ht="19.5" customHeight="1">
      <c r="D261" s="166" t="s">
        <v>296</v>
      </c>
      <c r="E261" s="167"/>
    </row>
    <row r="262" ht="15" customHeight="1">
      <c r="D262" s="17"/>
    </row>
    <row r="263" ht="15" customHeight="1">
      <c r="D263" s="158" t="s">
        <v>202</v>
      </c>
    </row>
    <row r="264" spans="4:13" ht="15" customHeight="1">
      <c r="D264" s="17"/>
      <c r="E264" s="4" t="s">
        <v>197</v>
      </c>
      <c r="F264" s="20"/>
      <c r="K264" s="9"/>
      <c r="L264" s="57"/>
      <c r="M264" s="45"/>
    </row>
    <row r="265" spans="5:13" ht="15" customHeight="1">
      <c r="E265" s="3" t="s">
        <v>198</v>
      </c>
      <c r="F265" s="18"/>
      <c r="G265" s="10"/>
      <c r="I265" s="10"/>
      <c r="J265" s="10"/>
      <c r="K265" s="9"/>
      <c r="L265" s="57"/>
      <c r="M265" s="45"/>
    </row>
    <row r="266" spans="5:13" ht="15" customHeight="1">
      <c r="E266" s="12" t="s">
        <v>199</v>
      </c>
      <c r="F266" s="17"/>
      <c r="L266" s="57"/>
      <c r="M266" s="45"/>
    </row>
    <row r="267" spans="5:13" ht="15" customHeight="1">
      <c r="E267" s="4" t="s">
        <v>200</v>
      </c>
      <c r="F267" s="19"/>
      <c r="G267" s="3"/>
      <c r="I267" s="3"/>
      <c r="J267" s="3"/>
      <c r="K267" s="10"/>
      <c r="L267" s="57"/>
      <c r="M267" s="45"/>
    </row>
    <row r="268" spans="5:13" ht="15" customHeight="1">
      <c r="E268" s="4" t="s">
        <v>236</v>
      </c>
      <c r="F268" s="17"/>
      <c r="L268" s="57"/>
      <c r="M268" s="45"/>
    </row>
    <row r="269" spans="5:13" ht="15" customHeight="1">
      <c r="E269" s="17"/>
      <c r="K269" s="3"/>
      <c r="L269" s="57"/>
      <c r="M269" s="45"/>
    </row>
    <row r="270" spans="4:13" ht="15" customHeight="1">
      <c r="D270" s="13">
        <f>I21*I27</f>
        <v>1.8168224299065423</v>
      </c>
      <c r="E270" s="13" t="s">
        <v>205</v>
      </c>
      <c r="F270" s="13">
        <f>2*I23*I25*K22</f>
        <v>0.538220489664</v>
      </c>
      <c r="G270" s="4"/>
      <c r="I270" s="4"/>
      <c r="J270" s="4"/>
      <c r="L270" s="57"/>
      <c r="M270" s="45"/>
    </row>
    <row r="271" spans="11:13" ht="15" customHeight="1">
      <c r="K271" s="9"/>
      <c r="L271" s="57"/>
      <c r="M271" s="45"/>
    </row>
    <row r="272" spans="2:13" ht="15" customHeight="1">
      <c r="B272" s="12"/>
      <c r="K272" s="9"/>
      <c r="L272" s="57"/>
      <c r="M272" s="45"/>
    </row>
    <row r="273" spans="3:10" s="162" customFormat="1" ht="19.5" customHeight="1">
      <c r="C273" s="169" t="s">
        <v>215</v>
      </c>
      <c r="D273" s="170"/>
      <c r="E273" s="165"/>
      <c r="F273" s="165"/>
      <c r="G273" s="165"/>
      <c r="H273" s="165"/>
      <c r="I273" s="164"/>
      <c r="J273" s="164"/>
    </row>
    <row r="274" spans="3:10" ht="15" customHeight="1">
      <c r="C274" s="14"/>
      <c r="D274" s="23"/>
      <c r="E274" s="15"/>
      <c r="F274" s="15"/>
      <c r="G274" s="15"/>
      <c r="H274" s="15"/>
      <c r="I274" s="9"/>
      <c r="J274" s="9"/>
    </row>
    <row r="275" spans="4:10" s="165" customFormat="1" ht="19.5" customHeight="1">
      <c r="D275" s="172" t="s">
        <v>297</v>
      </c>
      <c r="E275" s="170"/>
      <c r="I275" s="168"/>
      <c r="J275" s="168"/>
    </row>
    <row r="276" spans="3:13" ht="15" customHeight="1">
      <c r="C276"/>
      <c r="D276" s="17"/>
      <c r="G276" s="4"/>
      <c r="I276" s="9"/>
      <c r="J276" s="9"/>
      <c r="K276" s="9"/>
      <c r="L276" s="57"/>
      <c r="M276" s="45"/>
    </row>
    <row r="277" spans="3:13" ht="15" customHeight="1">
      <c r="C277"/>
      <c r="D277" s="12" t="s">
        <v>212</v>
      </c>
      <c r="E277" s="24">
        <f>15.9*I21</f>
        <v>218.84451996601533</v>
      </c>
      <c r="F277" s="4" t="s">
        <v>213</v>
      </c>
      <c r="G277" s="4"/>
      <c r="I277" s="9"/>
      <c r="J277" s="9"/>
      <c r="K277" s="9"/>
      <c r="L277" s="57"/>
      <c r="M277" s="45"/>
    </row>
    <row r="278" spans="3:13" ht="15" customHeight="1">
      <c r="C278"/>
      <c r="D278" s="12" t="s">
        <v>212</v>
      </c>
      <c r="E278" s="13">
        <f>E277/60</f>
        <v>3.6474086661002554</v>
      </c>
      <c r="F278" s="4" t="s">
        <v>214</v>
      </c>
      <c r="I278" s="9"/>
      <c r="J278" s="9"/>
      <c r="K278" s="9"/>
      <c r="L278" s="57"/>
      <c r="M278" s="45"/>
    </row>
    <row r="279" spans="9:13" ht="15" customHeight="1">
      <c r="I279" s="9"/>
      <c r="J279" s="9"/>
      <c r="K279" s="9"/>
      <c r="L279" s="57"/>
      <c r="M279" s="45"/>
    </row>
    <row r="280" spans="3:13" ht="15" customHeight="1">
      <c r="C280" s="4" t="s">
        <v>226</v>
      </c>
      <c r="D280" s="39"/>
      <c r="E280" s="40"/>
      <c r="F280" s="40"/>
      <c r="G280" s="40"/>
      <c r="J280" s="9"/>
      <c r="K280" s="9"/>
      <c r="L280" s="57"/>
      <c r="M280" s="45"/>
    </row>
    <row r="281" spans="7:13" ht="15" customHeight="1">
      <c r="G281" s="40" t="s">
        <v>203</v>
      </c>
      <c r="J281" s="9"/>
      <c r="K281" s="9"/>
      <c r="L281" s="57"/>
      <c r="M281" s="45"/>
    </row>
    <row r="282" spans="3:13" s="165" customFormat="1" ht="19.5" customHeight="1">
      <c r="C282" s="170"/>
      <c r="D282" s="166" t="s">
        <v>315</v>
      </c>
      <c r="E282" s="170"/>
      <c r="J282" s="168"/>
      <c r="K282" s="168"/>
      <c r="L282" s="204"/>
      <c r="M282" s="205"/>
    </row>
    <row r="283" spans="8:9" ht="15" customHeight="1">
      <c r="H283" s="40"/>
      <c r="I283" s="40"/>
    </row>
    <row r="284" spans="4:9" ht="15" customHeight="1">
      <c r="D284" s="158" t="s">
        <v>207</v>
      </c>
      <c r="H284" s="40"/>
      <c r="I284" s="40"/>
    </row>
    <row r="285" spans="5:9" ht="15" customHeight="1">
      <c r="E285" s="3" t="s">
        <v>255</v>
      </c>
      <c r="F285" s="17"/>
      <c r="H285" s="40"/>
      <c r="I285" s="40"/>
    </row>
    <row r="286" spans="5:13" ht="15" customHeight="1">
      <c r="E286" s="4" t="s">
        <v>237</v>
      </c>
      <c r="F286" s="39"/>
      <c r="G286" s="40"/>
      <c r="I286" s="41"/>
      <c r="J286" s="9"/>
      <c r="K286" s="9"/>
      <c r="L286" s="57"/>
      <c r="M286" s="45"/>
    </row>
    <row r="287" spans="5:13" ht="15" customHeight="1">
      <c r="E287" s="4" t="s">
        <v>227</v>
      </c>
      <c r="F287" s="39"/>
      <c r="G287" s="40"/>
      <c r="I287" s="41"/>
      <c r="J287" s="9"/>
      <c r="K287" s="9"/>
      <c r="L287" s="57"/>
      <c r="M287" s="45"/>
    </row>
    <row r="288" spans="5:13" ht="15" customHeight="1">
      <c r="E288" s="4" t="s">
        <v>251</v>
      </c>
      <c r="F288" s="39"/>
      <c r="G288" s="40"/>
      <c r="I288" s="41"/>
      <c r="J288" s="9"/>
      <c r="K288" s="9"/>
      <c r="L288" s="57"/>
      <c r="M288" s="45"/>
    </row>
    <row r="289" spans="2:13" ht="15" customHeight="1">
      <c r="B289" s="4"/>
      <c r="C289" s="39"/>
      <c r="D289" s="40"/>
      <c r="E289" s="40"/>
      <c r="F289" s="40"/>
      <c r="G289" s="40"/>
      <c r="H289" s="40"/>
      <c r="I289" s="41"/>
      <c r="J289" s="9"/>
      <c r="K289" s="9"/>
      <c r="L289" s="57"/>
      <c r="M289" s="45"/>
    </row>
    <row r="290" spans="2:13" s="208" customFormat="1" ht="26.25" customHeight="1">
      <c r="B290" s="213" t="s">
        <v>299</v>
      </c>
      <c r="C290" s="209"/>
      <c r="I290" s="210"/>
      <c r="J290" s="210"/>
      <c r="K290" s="210"/>
      <c r="L290" s="211"/>
      <c r="M290" s="212"/>
    </row>
    <row r="291" spans="4:13" ht="15" customHeight="1">
      <c r="D291" s="39"/>
      <c r="E291" s="40"/>
      <c r="F291" s="40"/>
      <c r="G291" s="40"/>
      <c r="H291" s="40"/>
      <c r="I291" s="41"/>
      <c r="J291" s="9"/>
      <c r="K291" s="9"/>
      <c r="L291" s="57"/>
      <c r="M291" s="45"/>
    </row>
    <row r="292" spans="2:13" ht="15" customHeight="1">
      <c r="B292" s="158" t="s">
        <v>207</v>
      </c>
      <c r="D292" s="39"/>
      <c r="E292" s="40"/>
      <c r="G292" s="179" t="s">
        <v>283</v>
      </c>
      <c r="H292" s="179"/>
      <c r="I292" s="179"/>
      <c r="J292" s="179"/>
      <c r="K292" s="9"/>
      <c r="L292" s="57"/>
      <c r="M292" s="45"/>
    </row>
    <row r="293" spans="2:13" ht="15" customHeight="1">
      <c r="B293" s="4"/>
      <c r="C293" s="4" t="s">
        <v>229</v>
      </c>
      <c r="D293" s="39"/>
      <c r="E293" s="40"/>
      <c r="G293" s="179" t="s">
        <v>282</v>
      </c>
      <c r="H293" s="179"/>
      <c r="I293" s="179"/>
      <c r="J293" s="179"/>
      <c r="K293" s="9"/>
      <c r="L293" s="57"/>
      <c r="M293" s="45"/>
    </row>
    <row r="294" spans="2:13" ht="15" customHeight="1">
      <c r="B294" s="4"/>
      <c r="C294" s="4" t="s">
        <v>231</v>
      </c>
      <c r="D294" s="39"/>
      <c r="E294" s="40"/>
      <c r="G294" s="179" t="s">
        <v>284</v>
      </c>
      <c r="H294" s="179"/>
      <c r="I294" s="179"/>
      <c r="J294" s="179"/>
      <c r="K294" s="9"/>
      <c r="L294" s="57"/>
      <c r="M294" s="45"/>
    </row>
    <row r="295" spans="4:13" ht="15" customHeight="1">
      <c r="D295" s="39"/>
      <c r="E295" s="40"/>
      <c r="F295" s="40"/>
      <c r="G295" s="40"/>
      <c r="H295" s="40"/>
      <c r="I295" s="41"/>
      <c r="J295" s="9"/>
      <c r="K295" s="9"/>
      <c r="L295" s="57"/>
      <c r="M295" s="45"/>
    </row>
    <row r="296" spans="2:13" s="159" customFormat="1" ht="26.25" customHeight="1">
      <c r="B296" s="160" t="s">
        <v>300</v>
      </c>
      <c r="C296" s="175"/>
      <c r="I296" s="161"/>
      <c r="J296" s="161"/>
      <c r="K296" s="161"/>
      <c r="L296" s="206"/>
      <c r="M296" s="207"/>
    </row>
    <row r="297" spans="3:13" ht="15" customHeight="1">
      <c r="C297" s="39"/>
      <c r="D297" s="40"/>
      <c r="E297" s="40"/>
      <c r="F297" s="40"/>
      <c r="G297" s="40"/>
      <c r="H297" s="40"/>
      <c r="I297" s="41"/>
      <c r="J297" s="9"/>
      <c r="K297" s="9"/>
      <c r="L297" s="57"/>
      <c r="M297" s="45"/>
    </row>
    <row r="298" spans="2:13" ht="15" customHeight="1">
      <c r="B298" s="158" t="s">
        <v>207</v>
      </c>
      <c r="D298" s="39"/>
      <c r="E298" s="40"/>
      <c r="F298" s="40"/>
      <c r="G298" s="40"/>
      <c r="H298" s="40"/>
      <c r="I298" s="41"/>
      <c r="J298" s="9"/>
      <c r="K298" s="9"/>
      <c r="L298" s="57"/>
      <c r="M298" s="45"/>
    </row>
    <row r="299" spans="3:13" ht="15" customHeight="1">
      <c r="C299" s="4" t="s">
        <v>230</v>
      </c>
      <c r="D299" s="39"/>
      <c r="E299" s="40"/>
      <c r="F299" s="40"/>
      <c r="G299" s="40"/>
      <c r="H299" s="40"/>
      <c r="I299" s="41"/>
      <c r="J299" s="9"/>
      <c r="K299" s="9"/>
      <c r="L299" s="57"/>
      <c r="M299" s="45"/>
    </row>
    <row r="300" spans="2:13" ht="15" customHeight="1">
      <c r="B300" s="12"/>
      <c r="C300" s="4" t="s">
        <v>228</v>
      </c>
      <c r="D300" s="5"/>
      <c r="E300" s="5"/>
      <c r="F300" s="5"/>
      <c r="G300" s="5"/>
      <c r="I300" s="9"/>
      <c r="J300" s="9"/>
      <c r="K300" s="9"/>
      <c r="L300" s="57"/>
      <c r="M300" s="45"/>
    </row>
    <row r="301" spans="1:13" ht="15" customHeight="1" thickBot="1">
      <c r="A301" s="34"/>
      <c r="I301" s="9"/>
      <c r="J301" s="9"/>
      <c r="K301" s="9"/>
      <c r="L301" s="57"/>
      <c r="M301" s="45"/>
    </row>
    <row r="302" spans="1:13" ht="38.25" customHeight="1" thickBot="1" thickTop="1">
      <c r="A302" s="180" t="s">
        <v>301</v>
      </c>
      <c r="B302" s="7"/>
      <c r="C302" s="21"/>
      <c r="D302" s="7"/>
      <c r="E302" s="7"/>
      <c r="F302" s="7"/>
      <c r="G302" s="7"/>
      <c r="H302" s="7"/>
      <c r="I302" s="51"/>
      <c r="J302" s="51"/>
      <c r="K302" s="51"/>
      <c r="L302" s="57"/>
      <c r="M302" s="45"/>
    </row>
    <row r="303" spans="9:12" ht="15" customHeight="1" thickBot="1" thickTop="1">
      <c r="I303" s="9"/>
      <c r="J303" s="9"/>
      <c r="K303" s="9"/>
      <c r="L303" s="9"/>
    </row>
    <row r="304" spans="1:10" ht="15" customHeight="1">
      <c r="A304" s="105" t="s">
        <v>221</v>
      </c>
      <c r="B304" s="106" t="s">
        <v>221</v>
      </c>
      <c r="C304" s="107" t="s">
        <v>272</v>
      </c>
      <c r="D304" s="108" t="s">
        <v>273</v>
      </c>
      <c r="G304" s="105" t="s">
        <v>221</v>
      </c>
      <c r="H304" s="106" t="s">
        <v>221</v>
      </c>
      <c r="I304" s="107" t="s">
        <v>272</v>
      </c>
      <c r="J304" s="108" t="s">
        <v>273</v>
      </c>
    </row>
    <row r="305" spans="1:10" ht="15" customHeight="1" thickBot="1">
      <c r="A305" s="66" t="s">
        <v>225</v>
      </c>
      <c r="B305" s="67" t="s">
        <v>220</v>
      </c>
      <c r="C305" s="68" t="s">
        <v>222</v>
      </c>
      <c r="D305" s="215" t="s">
        <v>318</v>
      </c>
      <c r="G305" s="66" t="s">
        <v>225</v>
      </c>
      <c r="H305" s="67" t="s">
        <v>220</v>
      </c>
      <c r="I305" s="68" t="s">
        <v>222</v>
      </c>
      <c r="J305" s="215" t="s">
        <v>318</v>
      </c>
    </row>
    <row r="306" spans="1:11" ht="15" customHeight="1">
      <c r="A306" s="63">
        <f>B306/60</f>
        <v>3.6474086661002554</v>
      </c>
      <c r="B306" s="64">
        <f>E277</f>
        <v>218.84451996601533</v>
      </c>
      <c r="C306" s="65">
        <f>(K24/(I27*K22*I21))*((620*LOG(0.133*(B306/2)+1)+$K$26)-I26)*$B$306</f>
        <v>43.03661309427473</v>
      </c>
      <c r="D306" s="101">
        <f>C306*(5/9)+I26</f>
        <v>48.90922949681929</v>
      </c>
      <c r="E306" s="25" t="str">
        <f>IF(D306&gt;538,"Failure of Column"," ")</f>
        <v> </v>
      </c>
      <c r="G306" s="63">
        <f aca="true" t="shared" si="0" ref="G306:G365">H306/60</f>
        <v>222.49192863211536</v>
      </c>
      <c r="H306" s="64">
        <f>B365+$B$306</f>
        <v>13349.51571792692</v>
      </c>
      <c r="I306" s="65">
        <f>($K$24/($I$27*$K$22*$I$21))*((620*LOG(0.133*(B365+$B$306/2)+1)+$K$26)-($I$26+C365))*$B$306</f>
        <v>106.55087634155888</v>
      </c>
      <c r="J306" s="101">
        <f>I306+D365</f>
        <v>3222.870112069117</v>
      </c>
      <c r="K306" s="25" t="str">
        <f>IF(J306&gt;538,"Failure of Column"," ")</f>
        <v>Failure of Column</v>
      </c>
    </row>
    <row r="307" spans="1:11" ht="15" customHeight="1">
      <c r="A307" s="60">
        <f aca="true" t="shared" si="1" ref="A307:A365">B307/60</f>
        <v>7.294817332200511</v>
      </c>
      <c r="B307" s="58">
        <f>B306*2</f>
        <v>437.68903993203065</v>
      </c>
      <c r="C307" s="59">
        <f>($K$24/($I$27*$K$22*$I$21))*((620*LOG(0.133*(B306+$B$306/2)+1)+$K$26)-($I$26+C306))*$B$306</f>
        <v>56.14914386759404</v>
      </c>
      <c r="D307" s="102">
        <f>C307*(5/9)+D306</f>
        <v>80.10319831214932</v>
      </c>
      <c r="E307" s="25" t="str">
        <f aca="true" t="shared" si="2" ref="E307:E365">IF(D307&gt;538,"Failure of Column"," ")</f>
        <v> </v>
      </c>
      <c r="G307" s="60">
        <f t="shared" si="0"/>
        <v>226.1393372982156</v>
      </c>
      <c r="H307" s="58">
        <f>H306+$B$306</f>
        <v>13568.360237892935</v>
      </c>
      <c r="I307" s="59">
        <f>($K$24/($I$27*$K$22*$I$21))*((620*LOG(0.133*(H306+$B$306/2)+1)+$K$26)-($I$26+I306))*$B$306</f>
        <v>106.77834899403219</v>
      </c>
      <c r="J307" s="102">
        <f>I307+J306</f>
        <v>3329.648461063149</v>
      </c>
      <c r="K307" s="25" t="str">
        <f aca="true" t="shared" si="3" ref="K307:K365">IF(J307&gt;538,"Failure of Column"," ")</f>
        <v>Failure of Column</v>
      </c>
    </row>
    <row r="308" spans="1:11" ht="15" customHeight="1">
      <c r="A308" s="60">
        <f t="shared" si="1"/>
        <v>10.942225998300765</v>
      </c>
      <c r="B308" s="58">
        <f aca="true" t="shared" si="4" ref="B308:B339">B307+$B$306</f>
        <v>656.533559898046</v>
      </c>
      <c r="C308" s="59">
        <f aca="true" t="shared" si="5" ref="C308:C365">($K$24/($I$27*$K$22*$I$21))*((620*LOG(0.133*(B307+$B$306/2)+1)+$K$26)-($I$26+C307))*$B$306</f>
        <v>62.788115869643974</v>
      </c>
      <c r="D308" s="102">
        <f>C308*(5/9)+D307</f>
        <v>114.98548490639597</v>
      </c>
      <c r="E308" s="25" t="str">
        <f t="shared" si="2"/>
        <v> </v>
      </c>
      <c r="G308" s="60">
        <f t="shared" si="0"/>
        <v>229.78674596431583</v>
      </c>
      <c r="H308" s="58">
        <f aca="true" t="shared" si="6" ref="H308:H365">H307+$B$306</f>
        <v>13787.20475785895</v>
      </c>
      <c r="I308" s="59">
        <f aca="true" t="shared" si="7" ref="I308:I365">($K$24/($I$27*$K$22*$I$21))*((620*LOG(0.133*(H307+$B$306/2)+1)+$K$26)-($I$26+I307))*$B$306</f>
        <v>107.00215774876007</v>
      </c>
      <c r="J308" s="102">
        <f aca="true" t="shared" si="8" ref="J308:J365">I308+J307</f>
        <v>3436.650618811909</v>
      </c>
      <c r="K308" s="25" t="str">
        <f t="shared" si="3"/>
        <v>Failure of Column</v>
      </c>
    </row>
    <row r="309" spans="1:11" ht="15" customHeight="1">
      <c r="A309" s="60">
        <f t="shared" si="1"/>
        <v>14.589634664401022</v>
      </c>
      <c r="B309" s="58">
        <f t="shared" si="4"/>
        <v>875.3780798640613</v>
      </c>
      <c r="C309" s="59">
        <f t="shared" si="5"/>
        <v>67.29978134668717</v>
      </c>
      <c r="D309" s="102">
        <f aca="true" t="shared" si="9" ref="D309:D365">C309*(5/9)+D308</f>
        <v>152.37425232122217</v>
      </c>
      <c r="E309" s="25" t="str">
        <f t="shared" si="2"/>
        <v> </v>
      </c>
      <c r="G309" s="60">
        <f t="shared" si="0"/>
        <v>233.4341546304161</v>
      </c>
      <c r="H309" s="58">
        <f t="shared" si="6"/>
        <v>14006.049277824965</v>
      </c>
      <c r="I309" s="59">
        <f t="shared" si="7"/>
        <v>107.22241876439676</v>
      </c>
      <c r="J309" s="102">
        <f t="shared" si="8"/>
        <v>3543.873037576306</v>
      </c>
      <c r="K309" s="25" t="str">
        <f t="shared" si="3"/>
        <v>Failure of Column</v>
      </c>
    </row>
    <row r="310" spans="1:11" ht="15" customHeight="1">
      <c r="A310" s="60">
        <f t="shared" si="1"/>
        <v>18.237043330501276</v>
      </c>
      <c r="B310" s="58">
        <f t="shared" si="4"/>
        <v>1094.2225998300767</v>
      </c>
      <c r="C310" s="59">
        <f t="shared" si="5"/>
        <v>70.70469843855666</v>
      </c>
      <c r="D310" s="102">
        <f t="shared" si="9"/>
        <v>191.65464034264255</v>
      </c>
      <c r="E310" s="25" t="str">
        <f t="shared" si="2"/>
        <v> </v>
      </c>
      <c r="G310" s="60">
        <f t="shared" si="0"/>
        <v>237.08156329651632</v>
      </c>
      <c r="H310" s="58">
        <f t="shared" si="6"/>
        <v>14224.893797790979</v>
      </c>
      <c r="I310" s="59">
        <f t="shared" si="7"/>
        <v>107.4392427617865</v>
      </c>
      <c r="J310" s="102">
        <f t="shared" si="8"/>
        <v>3651.3122803380925</v>
      </c>
      <c r="K310" s="25" t="str">
        <f t="shared" si="3"/>
        <v>Failure of Column</v>
      </c>
    </row>
    <row r="311" spans="1:11" ht="15" customHeight="1">
      <c r="A311" s="60">
        <f t="shared" si="1"/>
        <v>21.88445199660153</v>
      </c>
      <c r="B311" s="58">
        <f t="shared" si="4"/>
        <v>1313.067119796092</v>
      </c>
      <c r="C311" s="59">
        <f t="shared" si="5"/>
        <v>73.43932388840878</v>
      </c>
      <c r="D311" s="102">
        <f t="shared" si="9"/>
        <v>232.4542647250919</v>
      </c>
      <c r="E311" s="25" t="str">
        <f t="shared" si="2"/>
        <v> </v>
      </c>
      <c r="G311" s="60">
        <f t="shared" si="0"/>
        <v>240.72897196261655</v>
      </c>
      <c r="H311" s="58">
        <f t="shared" si="6"/>
        <v>14443.738317756994</v>
      </c>
      <c r="I311" s="59">
        <f t="shared" si="7"/>
        <v>107.65273535816901</v>
      </c>
      <c r="J311" s="102">
        <f t="shared" si="8"/>
        <v>3758.9650156962616</v>
      </c>
      <c r="K311" s="25" t="str">
        <f t="shared" si="3"/>
        <v>Failure of Column</v>
      </c>
    </row>
    <row r="312" spans="1:11" ht="15" customHeight="1">
      <c r="A312" s="60">
        <f t="shared" si="1"/>
        <v>25.531860662701785</v>
      </c>
      <c r="B312" s="58">
        <f t="shared" si="4"/>
        <v>1531.9116397621071</v>
      </c>
      <c r="C312" s="59">
        <f t="shared" si="5"/>
        <v>75.72409186044088</v>
      </c>
      <c r="D312" s="102">
        <f t="shared" si="9"/>
        <v>274.52320464755906</v>
      </c>
      <c r="E312" s="25" t="str">
        <f t="shared" si="2"/>
        <v> </v>
      </c>
      <c r="G312" s="60">
        <f t="shared" si="0"/>
        <v>244.37638062871682</v>
      </c>
      <c r="H312" s="58">
        <f t="shared" si="6"/>
        <v>14662.582837723008</v>
      </c>
      <c r="I312" s="59">
        <f t="shared" si="7"/>
        <v>107.86299737609828</v>
      </c>
      <c r="J312" s="102">
        <f t="shared" si="8"/>
        <v>3866.8280130723597</v>
      </c>
      <c r="K312" s="25" t="str">
        <f t="shared" si="3"/>
        <v>Failure of Column</v>
      </c>
    </row>
    <row r="313" spans="1:11" ht="15" customHeight="1">
      <c r="A313" s="60">
        <f t="shared" si="1"/>
        <v>29.17926932880204</v>
      </c>
      <c r="B313" s="58">
        <f t="shared" si="4"/>
        <v>1750.7561597281224</v>
      </c>
      <c r="C313" s="59">
        <f t="shared" si="5"/>
        <v>77.68611548401057</v>
      </c>
      <c r="D313" s="102">
        <f t="shared" si="9"/>
        <v>317.6821576942316</v>
      </c>
      <c r="E313" s="25" t="str">
        <f t="shared" si="2"/>
        <v> </v>
      </c>
      <c r="G313" s="60">
        <f t="shared" si="0"/>
        <v>248.02378929481705</v>
      </c>
      <c r="H313" s="58">
        <f t="shared" si="6"/>
        <v>14881.427357689023</v>
      </c>
      <c r="I313" s="59">
        <f t="shared" si="7"/>
        <v>108.07012512933633</v>
      </c>
      <c r="J313" s="102">
        <f t="shared" si="8"/>
        <v>3974.898138201696</v>
      </c>
      <c r="K313" s="25" t="str">
        <f t="shared" si="3"/>
        <v>Failure of Column</v>
      </c>
    </row>
    <row r="314" spans="1:11" ht="15" customHeight="1">
      <c r="A314" s="60">
        <f t="shared" si="1"/>
        <v>32.82667799490229</v>
      </c>
      <c r="B314" s="58">
        <f t="shared" si="4"/>
        <v>1969.6006796941376</v>
      </c>
      <c r="C314" s="59">
        <f t="shared" si="5"/>
        <v>79.40530193731514</v>
      </c>
      <c r="D314" s="102">
        <f t="shared" si="9"/>
        <v>361.79621432607337</v>
      </c>
      <c r="E314" s="25" t="str">
        <f t="shared" si="2"/>
        <v> </v>
      </c>
      <c r="G314" s="60">
        <f t="shared" si="0"/>
        <v>251.67119796091728</v>
      </c>
      <c r="H314" s="58">
        <f t="shared" si="6"/>
        <v>15100.271877655037</v>
      </c>
      <c r="I314" s="59">
        <f t="shared" si="7"/>
        <v>108.27421068775091</v>
      </c>
      <c r="J314" s="102">
        <f t="shared" si="8"/>
        <v>4083.1723488894468</v>
      </c>
      <c r="K314" s="25" t="str">
        <f t="shared" si="3"/>
        <v>Failure of Column</v>
      </c>
    </row>
    <row r="315" spans="1:11" ht="15" customHeight="1">
      <c r="A315" s="60">
        <f t="shared" si="1"/>
        <v>36.474086661002545</v>
      </c>
      <c r="B315" s="58">
        <f t="shared" si="4"/>
        <v>2188.445199660153</v>
      </c>
      <c r="C315" s="59">
        <f t="shared" si="5"/>
        <v>80.93515087954711</v>
      </c>
      <c r="D315" s="102">
        <f t="shared" si="9"/>
        <v>406.76018703693285</v>
      </c>
      <c r="E315" s="25" t="str">
        <f t="shared" si="2"/>
        <v> </v>
      </c>
      <c r="G315" s="60">
        <f t="shared" si="0"/>
        <v>255.31860662701754</v>
      </c>
      <c r="H315" s="58">
        <f t="shared" si="6"/>
        <v>15319.116397621052</v>
      </c>
      <c r="I315" s="59">
        <f t="shared" si="7"/>
        <v>108.4753421230407</v>
      </c>
      <c r="J315" s="102">
        <f t="shared" si="8"/>
        <v>4191.6476910124875</v>
      </c>
      <c r="K315" s="25" t="str">
        <f t="shared" si="3"/>
        <v>Failure of Column</v>
      </c>
    </row>
    <row r="316" spans="1:11" ht="15" customHeight="1">
      <c r="A316" s="60">
        <f t="shared" si="1"/>
        <v>40.12149532710281</v>
      </c>
      <c r="B316" s="58">
        <f t="shared" si="4"/>
        <v>2407.2897196261683</v>
      </c>
      <c r="C316" s="59">
        <f t="shared" si="5"/>
        <v>82.31323530366876</v>
      </c>
      <c r="D316" s="102">
        <f t="shared" si="9"/>
        <v>452.4897622056377</v>
      </c>
      <c r="E316" s="25" t="str">
        <f t="shared" si="2"/>
        <v> </v>
      </c>
      <c r="G316" s="60">
        <f t="shared" si="0"/>
        <v>258.9660152931178</v>
      </c>
      <c r="H316" s="58">
        <f t="shared" si="6"/>
        <v>15537.960917587066</v>
      </c>
      <c r="I316" s="59">
        <f t="shared" si="7"/>
        <v>108.67360373692988</v>
      </c>
      <c r="J316" s="102">
        <f t="shared" si="8"/>
        <v>4300.321294749418</v>
      </c>
      <c r="K316" s="25" t="str">
        <f t="shared" si="3"/>
        <v>Failure of Column</v>
      </c>
    </row>
    <row r="317" spans="1:11" ht="15" customHeight="1">
      <c r="A317" s="60">
        <f t="shared" si="1"/>
        <v>43.76890399320306</v>
      </c>
      <c r="B317" s="58">
        <f t="shared" si="4"/>
        <v>2626.134239592184</v>
      </c>
      <c r="C317" s="59">
        <f t="shared" si="5"/>
        <v>83.5669526414908</v>
      </c>
      <c r="D317" s="102">
        <f t="shared" si="9"/>
        <v>498.9158470064659</v>
      </c>
      <c r="E317" s="25" t="str">
        <f t="shared" si="2"/>
        <v> </v>
      </c>
      <c r="G317" s="60">
        <f t="shared" si="0"/>
        <v>262.61342395921804</v>
      </c>
      <c r="H317" s="58">
        <f t="shared" si="6"/>
        <v>15756.805437553081</v>
      </c>
      <c r="I317" s="59">
        <f t="shared" si="7"/>
        <v>108.86907627331101</v>
      </c>
      <c r="J317" s="102">
        <f t="shared" si="8"/>
        <v>4409.190371022729</v>
      </c>
      <c r="K317" s="25" t="str">
        <f t="shared" si="3"/>
        <v>Failure of Column</v>
      </c>
    </row>
    <row r="318" spans="1:11" ht="15" customHeight="1">
      <c r="A318" s="60">
        <f t="shared" si="1"/>
        <v>47.41631265930332</v>
      </c>
      <c r="B318" s="58">
        <f t="shared" si="4"/>
        <v>2844.9787595581993</v>
      </c>
      <c r="C318" s="59">
        <f t="shared" si="5"/>
        <v>84.71689499106441</v>
      </c>
      <c r="D318" s="102">
        <f t="shared" si="9"/>
        <v>545.9807886681683</v>
      </c>
      <c r="E318" s="25" t="str">
        <f t="shared" si="2"/>
        <v>Failure of Column</v>
      </c>
      <c r="G318" s="60">
        <f t="shared" si="0"/>
        <v>266.26083262531824</v>
      </c>
      <c r="H318" s="58">
        <f t="shared" si="6"/>
        <v>15975.649957519096</v>
      </c>
      <c r="I318" s="59">
        <f t="shared" si="7"/>
        <v>109.06183711567309</v>
      </c>
      <c r="J318" s="102">
        <f t="shared" si="8"/>
        <v>4518.252208138402</v>
      </c>
      <c r="K318" s="25" t="str">
        <f t="shared" si="3"/>
        <v>Failure of Column</v>
      </c>
    </row>
    <row r="319" spans="1:11" ht="15" customHeight="1">
      <c r="A319" s="60">
        <f t="shared" si="1"/>
        <v>51.06372132540358</v>
      </c>
      <c r="B319" s="58">
        <f t="shared" si="4"/>
        <v>3063.8232795242147</v>
      </c>
      <c r="C319" s="59">
        <f t="shared" si="5"/>
        <v>85.77893073857135</v>
      </c>
      <c r="D319" s="102">
        <f t="shared" si="9"/>
        <v>593.6357501895968</v>
      </c>
      <c r="E319" s="25" t="str">
        <f t="shared" si="2"/>
        <v>Failure of Column</v>
      </c>
      <c r="G319" s="60">
        <f t="shared" si="0"/>
        <v>269.9082412914185</v>
      </c>
      <c r="H319" s="58">
        <f t="shared" si="6"/>
        <v>16194.49447748511</v>
      </c>
      <c r="I319" s="59">
        <f t="shared" si="7"/>
        <v>109.25196047102239</v>
      </c>
      <c r="J319" s="102">
        <f t="shared" si="8"/>
        <v>4627.504168609425</v>
      </c>
      <c r="K319" s="25" t="str">
        <f t="shared" si="3"/>
        <v>Failure of Column</v>
      </c>
    </row>
    <row r="320" spans="1:11" ht="15" customHeight="1">
      <c r="A320" s="60">
        <f t="shared" si="1"/>
        <v>54.71112999150384</v>
      </c>
      <c r="B320" s="58">
        <f t="shared" si="4"/>
        <v>3282.66779949023</v>
      </c>
      <c r="C320" s="59">
        <f t="shared" si="5"/>
        <v>86.76554679615896</v>
      </c>
      <c r="D320" s="102">
        <f t="shared" si="9"/>
        <v>641.8388317430184</v>
      </c>
      <c r="E320" s="25" t="str">
        <f t="shared" si="2"/>
        <v>Failure of Column</v>
      </c>
      <c r="G320" s="60">
        <f t="shared" si="0"/>
        <v>273.55564995751877</v>
      </c>
      <c r="H320" s="58">
        <f t="shared" si="6"/>
        <v>16413.338997451126</v>
      </c>
      <c r="I320" s="59">
        <f t="shared" si="7"/>
        <v>109.43951754139027</v>
      </c>
      <c r="J320" s="102">
        <f t="shared" si="8"/>
        <v>4736.943686150815</v>
      </c>
      <c r="K320" s="25" t="str">
        <f t="shared" si="3"/>
        <v>Failure of Column</v>
      </c>
    </row>
    <row r="321" spans="1:11" ht="15" customHeight="1">
      <c r="A321" s="60">
        <f t="shared" si="1"/>
        <v>58.35853865760409</v>
      </c>
      <c r="B321" s="58">
        <f t="shared" si="4"/>
        <v>3501.5123194562457</v>
      </c>
      <c r="C321" s="59">
        <f t="shared" si="5"/>
        <v>87.68674570265566</v>
      </c>
      <c r="D321" s="102">
        <f t="shared" si="9"/>
        <v>690.553690466716</v>
      </c>
      <c r="E321" s="25" t="str">
        <f t="shared" si="2"/>
        <v>Failure of Column</v>
      </c>
      <c r="G321" s="60">
        <f t="shared" si="0"/>
        <v>277.20305862361903</v>
      </c>
      <c r="H321" s="58">
        <f t="shared" si="6"/>
        <v>16632.183517417143</v>
      </c>
      <c r="I321" s="59">
        <f t="shared" si="7"/>
        <v>109.62457668391971</v>
      </c>
      <c r="J321" s="102">
        <f t="shared" si="8"/>
        <v>4846.568262834735</v>
      </c>
      <c r="K321" s="25" t="str">
        <f t="shared" si="3"/>
        <v>Failure of Column</v>
      </c>
    </row>
    <row r="322" spans="1:11" ht="15" customHeight="1">
      <c r="A322" s="60">
        <f t="shared" si="1"/>
        <v>62.005947323704355</v>
      </c>
      <c r="B322" s="58">
        <f t="shared" si="4"/>
        <v>3720.356839422261</v>
      </c>
      <c r="C322" s="59">
        <f t="shared" si="5"/>
        <v>88.55066371895823</v>
      </c>
      <c r="D322" s="102">
        <f t="shared" si="9"/>
        <v>739.748503643915</v>
      </c>
      <c r="E322" s="25" t="str">
        <f t="shared" si="2"/>
        <v>Failure of Column</v>
      </c>
      <c r="G322" s="60">
        <f t="shared" si="0"/>
        <v>280.85046728971935</v>
      </c>
      <c r="H322" s="58">
        <f t="shared" si="6"/>
        <v>16851.02803738316</v>
      </c>
      <c r="I322" s="59">
        <f t="shared" si="7"/>
        <v>109.80720356043153</v>
      </c>
      <c r="J322" s="102">
        <f t="shared" si="8"/>
        <v>4956.375466395167</v>
      </c>
      <c r="K322" s="25" t="str">
        <f t="shared" si="3"/>
        <v>Failure of Column</v>
      </c>
    </row>
    <row r="323" spans="1:11" ht="15" customHeight="1">
      <c r="A323" s="60">
        <f t="shared" si="1"/>
        <v>65.65335598980461</v>
      </c>
      <c r="B323" s="58">
        <f t="shared" si="4"/>
        <v>3939.2013593882766</v>
      </c>
      <c r="C323" s="59">
        <f t="shared" si="5"/>
        <v>89.36400794967746</v>
      </c>
      <c r="D323" s="102">
        <f t="shared" si="9"/>
        <v>789.3951747270692</v>
      </c>
      <c r="E323" s="25" t="str">
        <f t="shared" si="2"/>
        <v>Failure of Column</v>
      </c>
      <c r="G323" s="60">
        <f t="shared" si="0"/>
        <v>284.4978759558196</v>
      </c>
      <c r="H323" s="58">
        <f t="shared" si="6"/>
        <v>17069.872557349176</v>
      </c>
      <c r="I323" s="59">
        <f t="shared" si="7"/>
        <v>109.98746127728884</v>
      </c>
      <c r="J323" s="102">
        <f t="shared" si="8"/>
        <v>5066.362927672456</v>
      </c>
      <c r="K323" s="25" t="str">
        <f t="shared" si="3"/>
        <v>Failure of Column</v>
      </c>
    </row>
    <row r="324" spans="1:11" ht="15" customHeight="1">
      <c r="A324" s="60">
        <f t="shared" si="1"/>
        <v>69.30076465590487</v>
      </c>
      <c r="B324" s="58">
        <f t="shared" si="4"/>
        <v>4158.045879354292</v>
      </c>
      <c r="C324" s="59">
        <f t="shared" si="5"/>
        <v>90.13237256031081</v>
      </c>
      <c r="D324" s="102">
        <f t="shared" si="9"/>
        <v>839.4687150383529</v>
      </c>
      <c r="E324" s="25" t="str">
        <f t="shared" si="2"/>
        <v>Failure of Column</v>
      </c>
      <c r="G324" s="60">
        <f t="shared" si="0"/>
        <v>288.14528462191987</v>
      </c>
      <c r="H324" s="58">
        <f t="shared" si="6"/>
        <v>17288.717077315192</v>
      </c>
      <c r="I324" s="59">
        <f t="shared" si="7"/>
        <v>110.1654105163055</v>
      </c>
      <c r="J324" s="102">
        <f t="shared" si="8"/>
        <v>5176.528338188761</v>
      </c>
      <c r="K324" s="25" t="str">
        <f t="shared" si="3"/>
        <v>Failure of Column</v>
      </c>
    </row>
    <row r="325" spans="1:11" ht="15" customHeight="1">
      <c r="A325" s="60">
        <f t="shared" si="1"/>
        <v>72.94817332200513</v>
      </c>
      <c r="B325" s="58">
        <f t="shared" si="4"/>
        <v>4376.890399320308</v>
      </c>
      <c r="C325" s="59">
        <f t="shared" si="5"/>
        <v>90.8604721169277</v>
      </c>
      <c r="D325" s="102">
        <f t="shared" si="9"/>
        <v>889.9467551033127</v>
      </c>
      <c r="E325" s="25" t="str">
        <f t="shared" si="2"/>
        <v>Failure of Column</v>
      </c>
      <c r="G325" s="60">
        <f t="shared" si="0"/>
        <v>291.79269328802013</v>
      </c>
      <c r="H325" s="58">
        <f t="shared" si="6"/>
        <v>17507.56159728121</v>
      </c>
      <c r="I325" s="59">
        <f t="shared" si="7"/>
        <v>110.34110965737791</v>
      </c>
      <c r="J325" s="102">
        <f t="shared" si="8"/>
        <v>5286.869447846139</v>
      </c>
      <c r="K325" s="25" t="str">
        <f t="shared" si="3"/>
        <v>Failure of Column</v>
      </c>
    </row>
    <row r="326" spans="1:11" ht="15" customHeight="1">
      <c r="A326" s="60">
        <f t="shared" si="1"/>
        <v>76.59558198810538</v>
      </c>
      <c r="B326" s="58">
        <f t="shared" si="4"/>
        <v>4595.734919286323</v>
      </c>
      <c r="C326" s="59">
        <f t="shared" si="5"/>
        <v>91.55231681649543</v>
      </c>
      <c r="D326" s="102">
        <f t="shared" si="9"/>
        <v>940.8091533346991</v>
      </c>
      <c r="E326" s="25" t="str">
        <f t="shared" si="2"/>
        <v>Failure of Column</v>
      </c>
      <c r="G326" s="60">
        <f t="shared" si="0"/>
        <v>295.4401019541204</v>
      </c>
      <c r="H326" s="58">
        <f t="shared" si="6"/>
        <v>17726.406117247225</v>
      </c>
      <c r="I326" s="59">
        <f t="shared" si="7"/>
        <v>110.51461489346056</v>
      </c>
      <c r="J326" s="102">
        <f t="shared" si="8"/>
        <v>5397.3840627396</v>
      </c>
      <c r="K326" s="25" t="str">
        <f t="shared" si="3"/>
        <v>Failure of Column</v>
      </c>
    </row>
    <row r="327" spans="1:11" ht="15" customHeight="1">
      <c r="A327" s="60">
        <f t="shared" si="1"/>
        <v>80.24299065420564</v>
      </c>
      <c r="B327" s="58">
        <f t="shared" si="4"/>
        <v>4814.5794392523385</v>
      </c>
      <c r="C327" s="59">
        <f t="shared" si="5"/>
        <v>92.21134614985982</v>
      </c>
      <c r="D327" s="102">
        <f t="shared" si="9"/>
        <v>992.0376789735101</v>
      </c>
      <c r="E327" s="25" t="str">
        <f t="shared" si="2"/>
        <v>Failure of Column</v>
      </c>
      <c r="G327" s="60">
        <f t="shared" si="0"/>
        <v>299.0875106202207</v>
      </c>
      <c r="H327" s="58">
        <f t="shared" si="6"/>
        <v>17945.25063721324</v>
      </c>
      <c r="I327" s="59">
        <f t="shared" si="7"/>
        <v>110.68598033845105</v>
      </c>
      <c r="J327" s="102">
        <f t="shared" si="8"/>
        <v>5508.070043078052</v>
      </c>
      <c r="K327" s="25" t="str">
        <f t="shared" si="3"/>
        <v>Failure of Column</v>
      </c>
    </row>
    <row r="328" spans="1:11" ht="15" customHeight="1">
      <c r="A328" s="60">
        <f t="shared" si="1"/>
        <v>83.8903993203059</v>
      </c>
      <c r="B328" s="58">
        <f t="shared" si="4"/>
        <v>5033.423959218354</v>
      </c>
      <c r="C328" s="59">
        <f t="shared" si="5"/>
        <v>92.84053229427434</v>
      </c>
      <c r="D328" s="102">
        <f t="shared" si="9"/>
        <v>1043.6157524703292</v>
      </c>
      <c r="E328" s="25" t="str">
        <f t="shared" si="2"/>
        <v>Failure of Column</v>
      </c>
      <c r="G328" s="60">
        <f t="shared" si="0"/>
        <v>302.734919286321</v>
      </c>
      <c r="H328" s="58">
        <f t="shared" si="6"/>
        <v>18164.095157179258</v>
      </c>
      <c r="I328" s="59">
        <f t="shared" si="7"/>
        <v>110.85525812850418</v>
      </c>
      <c r="J328" s="102">
        <f t="shared" si="8"/>
        <v>5618.925301206556</v>
      </c>
      <c r="K328" s="25" t="str">
        <f t="shared" si="3"/>
        <v>Failure of Column</v>
      </c>
    </row>
    <row r="329" spans="1:11" ht="15" customHeight="1">
      <c r="A329" s="60">
        <f t="shared" si="1"/>
        <v>87.53780798640615</v>
      </c>
      <c r="B329" s="58">
        <f t="shared" si="4"/>
        <v>5252.268479184369</v>
      </c>
      <c r="C329" s="59">
        <f t="shared" si="5"/>
        <v>93.44246110561704</v>
      </c>
      <c r="D329" s="102">
        <f t="shared" si="9"/>
        <v>1095.5282308623387</v>
      </c>
      <c r="E329" s="25" t="str">
        <f t="shared" si="2"/>
        <v>Failure of Column</v>
      </c>
      <c r="G329" s="60">
        <f t="shared" si="0"/>
        <v>306.38232795242124</v>
      </c>
      <c r="H329" s="58">
        <f t="shared" si="6"/>
        <v>18382.939677145274</v>
      </c>
      <c r="I329" s="59">
        <f t="shared" si="7"/>
        <v>111.02249851724832</v>
      </c>
      <c r="J329" s="102">
        <f t="shared" si="8"/>
        <v>5729.947799723804</v>
      </c>
      <c r="K329" s="25" t="str">
        <f t="shared" si="3"/>
        <v>Failure of Column</v>
      </c>
    </row>
    <row r="330" spans="1:11" ht="15" customHeight="1">
      <c r="A330" s="60">
        <f t="shared" si="1"/>
        <v>91.18521665250641</v>
      </c>
      <c r="B330" s="58">
        <f t="shared" si="4"/>
        <v>5471.112999150385</v>
      </c>
      <c r="C330" s="59">
        <f t="shared" si="5"/>
        <v>94.01939629230819</v>
      </c>
      <c r="D330" s="102">
        <f t="shared" si="9"/>
        <v>1147.7612288025098</v>
      </c>
      <c r="E330" s="25" t="str">
        <f t="shared" si="2"/>
        <v>Failure of Column</v>
      </c>
      <c r="G330" s="60">
        <f t="shared" si="0"/>
        <v>310.0297366185215</v>
      </c>
      <c r="H330" s="58">
        <f t="shared" si="6"/>
        <v>18601.78419711129</v>
      </c>
      <c r="I330" s="59">
        <f t="shared" si="7"/>
        <v>111.18774996534012</v>
      </c>
      <c r="J330" s="102">
        <f t="shared" si="8"/>
        <v>5841.135549689144</v>
      </c>
      <c r="K330" s="25" t="str">
        <f t="shared" si="3"/>
        <v>Failure of Column</v>
      </c>
    </row>
    <row r="331" spans="1:11" ht="15" customHeight="1">
      <c r="A331" s="60">
        <f t="shared" si="1"/>
        <v>94.83262531860667</v>
      </c>
      <c r="B331" s="58">
        <f t="shared" si="4"/>
        <v>5689.9575191164</v>
      </c>
      <c r="C331" s="59">
        <f t="shared" si="5"/>
        <v>94.57333079478312</v>
      </c>
      <c r="D331" s="102">
        <f t="shared" si="9"/>
        <v>1200.301968132945</v>
      </c>
      <c r="E331" s="25" t="str">
        <f t="shared" si="2"/>
        <v>Failure of Column</v>
      </c>
      <c r="G331" s="60">
        <f t="shared" si="0"/>
        <v>313.67714528462176</v>
      </c>
      <c r="H331" s="58">
        <f t="shared" si="6"/>
        <v>18820.628717077307</v>
      </c>
      <c r="I331" s="59">
        <f t="shared" si="7"/>
        <v>111.35105922475633</v>
      </c>
      <c r="J331" s="102">
        <f t="shared" si="8"/>
        <v>5952.4866089139</v>
      </c>
      <c r="K331" s="25" t="str">
        <f t="shared" si="3"/>
        <v>Failure of Column</v>
      </c>
    </row>
    <row r="332" spans="1:11" ht="15" customHeight="1">
      <c r="A332" s="60">
        <f t="shared" si="1"/>
        <v>98.48003398470694</v>
      </c>
      <c r="B332" s="58">
        <f t="shared" si="4"/>
        <v>5908.802039082416</v>
      </c>
      <c r="C332" s="59">
        <f t="shared" si="5"/>
        <v>95.10602831424153</v>
      </c>
      <c r="D332" s="102">
        <f t="shared" si="9"/>
        <v>1253.1386505297457</v>
      </c>
      <c r="E332" s="25" t="str">
        <f t="shared" si="2"/>
        <v>Failure of Column</v>
      </c>
      <c r="G332" s="60">
        <f t="shared" si="0"/>
        <v>317.3245539507221</v>
      </c>
      <c r="H332" s="58">
        <f t="shared" si="6"/>
        <v>19039.473237043323</v>
      </c>
      <c r="I332" s="59">
        <f t="shared" si="7"/>
        <v>111.51247141818972</v>
      </c>
      <c r="J332" s="102">
        <f t="shared" si="8"/>
        <v>6063.99908033209</v>
      </c>
      <c r="K332" s="25" t="str">
        <f t="shared" si="3"/>
        <v>Failure of Column</v>
      </c>
    </row>
    <row r="333" spans="1:11" ht="15" customHeight="1">
      <c r="A333" s="60">
        <f t="shared" si="1"/>
        <v>102.12744265080718</v>
      </c>
      <c r="B333" s="58">
        <f t="shared" si="4"/>
        <v>6127.646559048431</v>
      </c>
      <c r="C333" s="59">
        <f t="shared" si="5"/>
        <v>95.61905717339091</v>
      </c>
      <c r="D333" s="102">
        <f t="shared" si="9"/>
        <v>1306.2603489594073</v>
      </c>
      <c r="E333" s="25" t="str">
        <f t="shared" si="2"/>
        <v>Failure of Column</v>
      </c>
      <c r="G333" s="60">
        <f t="shared" si="0"/>
        <v>320.97196261682234</v>
      </c>
      <c r="H333" s="58">
        <f t="shared" si="6"/>
        <v>19258.31775700934</v>
      </c>
      <c r="I333" s="59">
        <f t="shared" si="7"/>
        <v>111.67203011388632</v>
      </c>
      <c r="J333" s="102">
        <f t="shared" si="8"/>
        <v>6175.671110445976</v>
      </c>
      <c r="K333" s="25" t="str">
        <f t="shared" si="3"/>
        <v>Failure of Column</v>
      </c>
    </row>
    <row r="334" spans="1:11" ht="15" customHeight="1">
      <c r="A334" s="60">
        <f t="shared" si="1"/>
        <v>105.77485131690744</v>
      </c>
      <c r="B334" s="58">
        <f t="shared" si="4"/>
        <v>6346.491079014447</v>
      </c>
      <c r="C334" s="59">
        <f t="shared" si="5"/>
        <v>96.11381814773317</v>
      </c>
      <c r="D334" s="102">
        <f t="shared" si="9"/>
        <v>1359.6569145970368</v>
      </c>
      <c r="E334" s="25" t="str">
        <f t="shared" si="2"/>
        <v>Failure of Column</v>
      </c>
      <c r="G334" s="60">
        <f t="shared" si="0"/>
        <v>324.6193712829226</v>
      </c>
      <c r="H334" s="58">
        <f t="shared" si="6"/>
        <v>19477.162276975356</v>
      </c>
      <c r="I334" s="59">
        <f t="shared" si="7"/>
        <v>111.82977739623495</v>
      </c>
      <c r="J334" s="102">
        <f t="shared" si="8"/>
        <v>6287.500887842211</v>
      </c>
      <c r="K334" s="25" t="str">
        <f t="shared" si="3"/>
        <v>Failure of Column</v>
      </c>
    </row>
    <row r="335" spans="1:11" ht="15" customHeight="1">
      <c r="A335" s="60">
        <f t="shared" si="1"/>
        <v>109.4222599830077</v>
      </c>
      <c r="B335" s="58">
        <f t="shared" si="4"/>
        <v>6565.335598980462</v>
      </c>
      <c r="C335" s="59">
        <f t="shared" si="5"/>
        <v>96.59156751149148</v>
      </c>
      <c r="D335" s="102">
        <f t="shared" si="9"/>
        <v>1413.3188965478655</v>
      </c>
      <c r="E335" s="25" t="str">
        <f t="shared" si="2"/>
        <v>Failure of Column</v>
      </c>
      <c r="G335" s="60">
        <f t="shared" si="0"/>
        <v>328.26677994902286</v>
      </c>
      <c r="H335" s="58">
        <f t="shared" si="6"/>
        <v>19696.006796941372</v>
      </c>
      <c r="I335" s="59">
        <f t="shared" si="7"/>
        <v>111.98575393239403</v>
      </c>
      <c r="J335" s="102">
        <f t="shared" si="8"/>
        <v>6399.486641774605</v>
      </c>
      <c r="K335" s="25" t="str">
        <f t="shared" si="3"/>
        <v>Failure of Column</v>
      </c>
    </row>
    <row r="336" spans="1:11" ht="15" customHeight="1">
      <c r="A336" s="60">
        <f t="shared" si="1"/>
        <v>113.06966864910797</v>
      </c>
      <c r="B336" s="58">
        <f t="shared" si="4"/>
        <v>6784.180118946478</v>
      </c>
      <c r="C336" s="59">
        <f t="shared" si="5"/>
        <v>97.05343625273805</v>
      </c>
      <c r="D336" s="102">
        <f t="shared" si="9"/>
        <v>1467.237472243831</v>
      </c>
      <c r="E336" s="25" t="str">
        <f t="shared" si="2"/>
        <v>Failure of Column</v>
      </c>
      <c r="G336" s="60">
        <f t="shared" si="0"/>
        <v>331.9141886151231</v>
      </c>
      <c r="H336" s="58">
        <f t="shared" si="6"/>
        <v>19914.85131690739</v>
      </c>
      <c r="I336" s="59">
        <f t="shared" si="7"/>
        <v>112.13999903522124</v>
      </c>
      <c r="J336" s="102">
        <f t="shared" si="8"/>
        <v>6511.626640809826</v>
      </c>
      <c r="K336" s="25" t="str">
        <f t="shared" si="3"/>
        <v>Failure of Column</v>
      </c>
    </row>
    <row r="337" spans="1:11" ht="15" customHeight="1">
      <c r="A337" s="60">
        <f t="shared" si="1"/>
        <v>116.71707731520821</v>
      </c>
      <c r="B337" s="58">
        <f t="shared" si="4"/>
        <v>7003.024638912493</v>
      </c>
      <c r="C337" s="59">
        <f t="shared" si="5"/>
        <v>97.50044619728128</v>
      </c>
      <c r="D337" s="102">
        <f t="shared" si="9"/>
        <v>1521.4043867978762</v>
      </c>
      <c r="E337" s="25" t="str">
        <f t="shared" si="2"/>
        <v>Failure of Column</v>
      </c>
      <c r="G337" s="60">
        <f t="shared" si="0"/>
        <v>335.56159728122344</v>
      </c>
      <c r="H337" s="58">
        <f t="shared" si="6"/>
        <v>20133.695836873405</v>
      </c>
      <c r="I337" s="59">
        <f t="shared" si="7"/>
        <v>112.29255072274802</v>
      </c>
      <c r="J337" s="102">
        <f t="shared" si="8"/>
        <v>6623.919191532575</v>
      </c>
      <c r="K337" s="25" t="str">
        <f t="shared" si="3"/>
        <v>Failure of Column</v>
      </c>
    </row>
    <row r="338" spans="1:11" ht="15" customHeight="1">
      <c r="A338" s="60">
        <f t="shared" si="1"/>
        <v>120.36448598130848</v>
      </c>
      <c r="B338" s="58">
        <f t="shared" si="4"/>
        <v>7221.869158878509</v>
      </c>
      <c r="C338" s="59">
        <f t="shared" si="5"/>
        <v>97.93352361948757</v>
      </c>
      <c r="D338" s="102">
        <f t="shared" si="9"/>
        <v>1575.8118999198136</v>
      </c>
      <c r="E338" s="25" t="str">
        <f t="shared" si="2"/>
        <v>Failure of Column</v>
      </c>
      <c r="G338" s="60">
        <f t="shared" si="0"/>
        <v>339.2090059473237</v>
      </c>
      <c r="H338" s="58">
        <f t="shared" si="6"/>
        <v>20352.54035683942</v>
      </c>
      <c r="I338" s="59">
        <f t="shared" si="7"/>
        <v>112.44344577442494</v>
      </c>
      <c r="J338" s="102">
        <f t="shared" si="8"/>
        <v>6736.362637306999</v>
      </c>
      <c r="K338" s="25" t="str">
        <f t="shared" si="3"/>
        <v>Failure of Column</v>
      </c>
    </row>
    <row r="339" spans="1:11" ht="15" customHeight="1">
      <c r="A339" s="60">
        <f t="shared" si="1"/>
        <v>124.01189464740874</v>
      </c>
      <c r="B339" s="58">
        <f t="shared" si="4"/>
        <v>7440.713678844524</v>
      </c>
      <c r="C339" s="59">
        <f t="shared" si="5"/>
        <v>98.35351079586157</v>
      </c>
      <c r="D339" s="102">
        <f t="shared" si="9"/>
        <v>1630.4527392508478</v>
      </c>
      <c r="E339" s="25" t="str">
        <f t="shared" si="2"/>
        <v>Failure of Column</v>
      </c>
      <c r="G339" s="60">
        <f t="shared" si="0"/>
        <v>342.85641461342396</v>
      </c>
      <c r="H339" s="58">
        <f t="shared" si="6"/>
        <v>20571.384876805438</v>
      </c>
      <c r="I339" s="59">
        <f t="shared" si="7"/>
        <v>112.59271978434583</v>
      </c>
      <c r="J339" s="102">
        <f t="shared" si="8"/>
        <v>6848.955357091345</v>
      </c>
      <c r="K339" s="25" t="str">
        <f t="shared" si="3"/>
        <v>Failure of Column</v>
      </c>
    </row>
    <row r="340" spans="1:11" ht="15" customHeight="1">
      <c r="A340" s="60">
        <f t="shared" si="1"/>
        <v>127.659303313509</v>
      </c>
      <c r="B340" s="58">
        <f aca="true" t="shared" si="10" ref="B340:B365">B339+$B$306</f>
        <v>7659.55819881054</v>
      </c>
      <c r="C340" s="59">
        <f t="shared" si="5"/>
        <v>98.76117586357996</v>
      </c>
      <c r="D340" s="102">
        <f t="shared" si="9"/>
        <v>1685.320059175059</v>
      </c>
      <c r="E340" s="25" t="str">
        <f t="shared" si="2"/>
        <v>Failure of Column</v>
      </c>
      <c r="G340" s="60">
        <f t="shared" si="0"/>
        <v>346.5038232795242</v>
      </c>
      <c r="H340" s="58">
        <f t="shared" si="6"/>
        <v>20790.229396771454</v>
      </c>
      <c r="I340" s="59">
        <f t="shared" si="7"/>
        <v>112.74040721164357</v>
      </c>
      <c r="J340" s="102">
        <f t="shared" si="8"/>
        <v>6961.695764302988</v>
      </c>
      <c r="K340" s="25" t="str">
        <f t="shared" si="3"/>
        <v>Failure of Column</v>
      </c>
    </row>
    <row r="341" spans="1:11" ht="15" customHeight="1">
      <c r="A341" s="60">
        <f t="shared" si="1"/>
        <v>131.30671197960925</v>
      </c>
      <c r="B341" s="58">
        <f t="shared" si="10"/>
        <v>7878.402718776555</v>
      </c>
      <c r="C341" s="59">
        <f t="shared" si="5"/>
        <v>99.15722127389697</v>
      </c>
      <c r="D341" s="102">
        <f t="shared" si="9"/>
        <v>1740.407404327224</v>
      </c>
      <c r="E341" s="25" t="str">
        <f t="shared" si="2"/>
        <v>Failure of Column</v>
      </c>
      <c r="G341" s="60">
        <f t="shared" si="0"/>
        <v>350.1512319456245</v>
      </c>
      <c r="H341" s="58">
        <f t="shared" si="6"/>
        <v>21009.07391673747</v>
      </c>
      <c r="I341" s="59">
        <f t="shared" si="7"/>
        <v>112.88654142823516</v>
      </c>
      <c r="J341" s="102">
        <f t="shared" si="8"/>
        <v>7074.582305731224</v>
      </c>
      <c r="K341" s="25" t="str">
        <f t="shared" si="3"/>
        <v>Failure of Column</v>
      </c>
    </row>
    <row r="342" spans="1:11" ht="15" customHeight="1">
      <c r="A342" s="60">
        <f t="shared" si="1"/>
        <v>134.9541206457095</v>
      </c>
      <c r="B342" s="58">
        <f t="shared" si="10"/>
        <v>8097.2472387425705</v>
      </c>
      <c r="C342" s="59">
        <f t="shared" si="5"/>
        <v>99.5422910740915</v>
      </c>
      <c r="D342" s="102">
        <f t="shared" si="9"/>
        <v>1795.7086771461636</v>
      </c>
      <c r="E342" s="25" t="str">
        <f t="shared" si="2"/>
        <v>Failure of Column</v>
      </c>
      <c r="G342" s="60">
        <f t="shared" si="0"/>
        <v>353.7986406117248</v>
      </c>
      <c r="H342" s="58">
        <f t="shared" si="6"/>
        <v>21227.918436703487</v>
      </c>
      <c r="I342" s="59">
        <f t="shared" si="7"/>
        <v>113.03115476408323</v>
      </c>
      <c r="J342" s="102">
        <f t="shared" si="8"/>
        <v>7187.613460495307</v>
      </c>
      <c r="K342" s="25" t="str">
        <f t="shared" si="3"/>
        <v>Failure of Column</v>
      </c>
    </row>
    <row r="343" spans="1:11" ht="15" customHeight="1">
      <c r="A343" s="60">
        <f t="shared" si="1"/>
        <v>138.60152931180977</v>
      </c>
      <c r="B343" s="58">
        <f t="shared" si="10"/>
        <v>8316.091758708586</v>
      </c>
      <c r="C343" s="59">
        <f t="shared" si="5"/>
        <v>99.91697720751225</v>
      </c>
      <c r="D343" s="102">
        <f t="shared" si="9"/>
        <v>1851.2181089281148</v>
      </c>
      <c r="E343" s="25" t="str">
        <f t="shared" si="2"/>
        <v>Failure of Column</v>
      </c>
      <c r="G343" s="60">
        <f t="shared" si="0"/>
        <v>357.44604927782507</v>
      </c>
      <c r="H343" s="58">
        <f t="shared" si="6"/>
        <v>21446.762956669503</v>
      </c>
      <c r="I343" s="59">
        <f t="shared" si="7"/>
        <v>113.17427855012545</v>
      </c>
      <c r="J343" s="102">
        <f t="shared" si="8"/>
        <v>7300.787739045432</v>
      </c>
      <c r="K343" s="25" t="str">
        <f t="shared" si="3"/>
        <v>Failure of Column</v>
      </c>
    </row>
    <row r="344" spans="1:11" ht="15" customHeight="1">
      <c r="A344" s="60">
        <f t="shared" si="1"/>
        <v>142.24893797791</v>
      </c>
      <c r="B344" s="58">
        <f t="shared" si="10"/>
        <v>8534.9362786746</v>
      </c>
      <c r="C344" s="59">
        <f t="shared" si="5"/>
        <v>100.28182498643105</v>
      </c>
      <c r="D344" s="102">
        <f t="shared" si="9"/>
        <v>1906.9302339205765</v>
      </c>
      <c r="E344" s="25" t="str">
        <f t="shared" si="2"/>
        <v>Failure of Column</v>
      </c>
      <c r="G344" s="60">
        <f t="shared" si="0"/>
        <v>361.09345794392533</v>
      </c>
      <c r="H344" s="58">
        <f t="shared" si="6"/>
        <v>21665.60747663552</v>
      </c>
      <c r="I344" s="59">
        <f t="shared" si="7"/>
        <v>113.31594315901638</v>
      </c>
      <c r="J344" s="102">
        <f t="shared" si="8"/>
        <v>7414.103682204449</v>
      </c>
      <c r="K344" s="25" t="str">
        <f t="shared" si="3"/>
        <v>Failure of Column</v>
      </c>
    </row>
    <row r="345" spans="1:11" ht="15" customHeight="1">
      <c r="A345" s="60">
        <f t="shared" si="1"/>
        <v>145.89634664401026</v>
      </c>
      <c r="B345" s="58">
        <f t="shared" si="10"/>
        <v>8753.780798640615</v>
      </c>
      <c r="C345" s="59">
        <f t="shared" si="5"/>
        <v>100.63733786470362</v>
      </c>
      <c r="D345" s="102">
        <f t="shared" si="9"/>
        <v>1962.8398660676341</v>
      </c>
      <c r="E345" s="25" t="str">
        <f t="shared" si="2"/>
        <v>Failure of Column</v>
      </c>
      <c r="G345" s="60">
        <f t="shared" si="0"/>
        <v>364.7408666100256</v>
      </c>
      <c r="H345" s="58">
        <f t="shared" si="6"/>
        <v>21884.451996601536</v>
      </c>
      <c r="I345" s="59">
        <f t="shared" si="7"/>
        <v>113.45617804381301</v>
      </c>
      <c r="J345" s="102">
        <f t="shared" si="8"/>
        <v>7527.559860248262</v>
      </c>
      <c r="K345" s="25" t="str">
        <f t="shared" si="3"/>
        <v>Failure of Column</v>
      </c>
    </row>
    <row r="346" spans="1:11" ht="15" customHeight="1">
      <c r="A346" s="60">
        <f t="shared" si="1"/>
        <v>149.5437553101105</v>
      </c>
      <c r="B346" s="58">
        <f t="shared" si="10"/>
        <v>8972.62531860663</v>
      </c>
      <c r="C346" s="59">
        <f t="shared" si="5"/>
        <v>100.98398161505588</v>
      </c>
      <c r="D346" s="102">
        <f t="shared" si="9"/>
        <v>2018.9420780759986</v>
      </c>
      <c r="E346" s="25" t="str">
        <f t="shared" si="2"/>
        <v>Failure of Column</v>
      </c>
      <c r="G346" s="60">
        <f t="shared" si="0"/>
        <v>368.38827527612585</v>
      </c>
      <c r="H346" s="58">
        <f t="shared" si="6"/>
        <v>22103.296516567552</v>
      </c>
      <c r="I346" s="59">
        <f t="shared" si="7"/>
        <v>113.59501177472738</v>
      </c>
      <c r="J346" s="102">
        <f t="shared" si="8"/>
        <v>7641.154872022989</v>
      </c>
      <c r="K346" s="25" t="str">
        <f t="shared" si="3"/>
        <v>Failure of Column</v>
      </c>
    </row>
    <row r="347" spans="1:11" ht="15" customHeight="1">
      <c r="A347" s="60">
        <f t="shared" si="1"/>
        <v>153.19116397621073</v>
      </c>
      <c r="B347" s="58">
        <f t="shared" si="10"/>
        <v>9191.469838572644</v>
      </c>
      <c r="C347" s="59">
        <f t="shared" si="5"/>
        <v>101.32218799795258</v>
      </c>
      <c r="D347" s="102">
        <f t="shared" si="9"/>
        <v>2075.2321825193058</v>
      </c>
      <c r="E347" s="25" t="str">
        <f t="shared" si="2"/>
        <v>Failure of Column</v>
      </c>
      <c r="G347" s="60">
        <f t="shared" si="0"/>
        <v>372.03568394222617</v>
      </c>
      <c r="H347" s="58">
        <f t="shared" si="6"/>
        <v>22322.14103653357</v>
      </c>
      <c r="I347" s="59">
        <f t="shared" si="7"/>
        <v>113.73247207406204</v>
      </c>
      <c r="J347" s="102">
        <f t="shared" si="8"/>
        <v>7754.887344097051</v>
      </c>
      <c r="K347" s="25" t="str">
        <f t="shared" si="3"/>
        <v>Failure of Column</v>
      </c>
    </row>
    <row r="348" spans="1:11" ht="15" customHeight="1">
      <c r="A348" s="60">
        <f t="shared" si="1"/>
        <v>156.838572642311</v>
      </c>
      <c r="B348" s="58">
        <f t="shared" si="10"/>
        <v>9410.314358538659</v>
      </c>
      <c r="C348" s="59">
        <f t="shared" si="5"/>
        <v>101.65235799454067</v>
      </c>
      <c r="D348" s="102">
        <f t="shared" si="9"/>
        <v>2131.705714738495</v>
      </c>
      <c r="E348" s="25" t="str">
        <f t="shared" si="2"/>
        <v>Failure of Column</v>
      </c>
      <c r="G348" s="60">
        <f t="shared" si="0"/>
        <v>375.68309260832643</v>
      </c>
      <c r="H348" s="58">
        <f t="shared" si="6"/>
        <v>22540.985556499585</v>
      </c>
      <c r="I348" s="59">
        <f t="shared" si="7"/>
        <v>113.86858584943356</v>
      </c>
      <c r="J348" s="102">
        <f t="shared" si="8"/>
        <v>7868.755929946485</v>
      </c>
      <c r="K348" s="25" t="str">
        <f t="shared" si="3"/>
        <v>Failure of Column</v>
      </c>
    </row>
    <row r="349" spans="1:11" ht="15" customHeight="1">
      <c r="A349" s="60">
        <f t="shared" si="1"/>
        <v>160.48598130841123</v>
      </c>
      <c r="B349" s="58">
        <f t="shared" si="10"/>
        <v>9629.158878504673</v>
      </c>
      <c r="C349" s="59">
        <f t="shared" si="5"/>
        <v>101.97486466437982</v>
      </c>
      <c r="D349" s="102">
        <f t="shared" si="9"/>
        <v>2188.358417329817</v>
      </c>
      <c r="E349" s="25" t="str">
        <f t="shared" si="2"/>
        <v>Failure of Column</v>
      </c>
      <c r="G349" s="60">
        <f t="shared" si="0"/>
        <v>379.3305012744267</v>
      </c>
      <c r="H349" s="58">
        <f t="shared" si="6"/>
        <v>22759.8300764656</v>
      </c>
      <c r="I349" s="59">
        <f t="shared" si="7"/>
        <v>114.0033792253852</v>
      </c>
      <c r="J349" s="102">
        <f t="shared" si="8"/>
        <v>7982.75930917187</v>
      </c>
      <c r="K349" s="25" t="str">
        <f t="shared" si="3"/>
        <v>Failure of Column</v>
      </c>
    </row>
    <row r="350" spans="1:11" ht="15" customHeight="1">
      <c r="A350" s="60">
        <f t="shared" si="1"/>
        <v>164.13338997451146</v>
      </c>
      <c r="B350" s="58">
        <f t="shared" si="10"/>
        <v>9848.003398470688</v>
      </c>
      <c r="C350" s="59">
        <f t="shared" si="5"/>
        <v>102.29005567903152</v>
      </c>
      <c r="D350" s="102">
        <f t="shared" si="9"/>
        <v>2245.18622604039</v>
      </c>
      <c r="E350" s="25" t="str">
        <f t="shared" si="2"/>
        <v>Failure of Column</v>
      </c>
      <c r="G350" s="60">
        <f t="shared" si="0"/>
        <v>382.97790994052696</v>
      </c>
      <c r="H350" s="58">
        <f t="shared" si="6"/>
        <v>22978.674596431618</v>
      </c>
      <c r="I350" s="59">
        <f t="shared" si="7"/>
        <v>114.13687757348058</v>
      </c>
      <c r="J350" s="102">
        <f t="shared" si="8"/>
        <v>8096.896186745351</v>
      </c>
      <c r="K350" s="25" t="str">
        <f t="shared" si="3"/>
        <v>Failure of Column</v>
      </c>
    </row>
    <row r="351" spans="1:11" ht="15" customHeight="1">
      <c r="A351" s="60">
        <f t="shared" si="1"/>
        <v>167.78079864061172</v>
      </c>
      <c r="B351" s="58">
        <f t="shared" si="10"/>
        <v>10066.847918436702</v>
      </c>
      <c r="C351" s="59">
        <f t="shared" si="5"/>
        <v>102.59825557464835</v>
      </c>
      <c r="D351" s="102">
        <f t="shared" si="9"/>
        <v>2302.1852569151947</v>
      </c>
      <c r="E351" s="25" t="str">
        <f t="shared" si="2"/>
        <v>Failure of Column</v>
      </c>
      <c r="G351" s="60">
        <f t="shared" si="0"/>
        <v>386.6253186066272</v>
      </c>
      <c r="H351" s="58">
        <f t="shared" si="6"/>
        <v>23197.519116397634</v>
      </c>
      <c r="I351" s="59">
        <f t="shared" si="7"/>
        <v>114.26910554096555</v>
      </c>
      <c r="J351" s="102">
        <f t="shared" si="8"/>
        <v>8211.165292286316</v>
      </c>
      <c r="K351" s="25" t="str">
        <f t="shared" si="3"/>
        <v>Failure of Column</v>
      </c>
    </row>
    <row r="352" spans="1:11" ht="15" customHeight="1">
      <c r="A352" s="60">
        <f t="shared" si="1"/>
        <v>171.42820730671195</v>
      </c>
      <c r="B352" s="58">
        <f t="shared" si="10"/>
        <v>10285.692438402717</v>
      </c>
      <c r="C352" s="59">
        <f t="shared" si="5"/>
        <v>102.89976776015081</v>
      </c>
      <c r="D352" s="102">
        <f t="shared" si="9"/>
        <v>2359.3517945597227</v>
      </c>
      <c r="E352" s="25" t="str">
        <f t="shared" si="2"/>
        <v>Failure of Column</v>
      </c>
      <c r="G352" s="60">
        <f t="shared" si="0"/>
        <v>390.27272727272754</v>
      </c>
      <c r="H352" s="58">
        <f t="shared" si="6"/>
        <v>23416.36363636365</v>
      </c>
      <c r="I352" s="59">
        <f t="shared" si="7"/>
        <v>114.40008707807932</v>
      </c>
      <c r="J352" s="102">
        <f t="shared" si="8"/>
        <v>8325.565379364396</v>
      </c>
      <c r="K352" s="25" t="str">
        <f t="shared" si="3"/>
        <v>Failure of Column</v>
      </c>
    </row>
    <row r="353" spans="1:11" ht="15" customHeight="1">
      <c r="A353" s="60">
        <f t="shared" si="1"/>
        <v>175.0756159728122</v>
      </c>
      <c r="B353" s="58">
        <f t="shared" si="10"/>
        <v>10504.536958368732</v>
      </c>
      <c r="C353" s="59">
        <f t="shared" si="5"/>
        <v>103.1948763121394</v>
      </c>
      <c r="D353" s="102">
        <f t="shared" si="9"/>
        <v>2416.6822813998</v>
      </c>
      <c r="E353" s="25" t="str">
        <f t="shared" si="2"/>
        <v>Failure of Column</v>
      </c>
      <c r="G353" s="60">
        <f t="shared" si="0"/>
        <v>393.9201359388278</v>
      </c>
      <c r="H353" s="58">
        <f t="shared" si="6"/>
        <v>23635.208156329667</v>
      </c>
      <c r="I353" s="59">
        <f t="shared" si="7"/>
        <v>114.52984546409016</v>
      </c>
      <c r="J353" s="102">
        <f t="shared" si="8"/>
        <v>8440.095224828487</v>
      </c>
      <c r="K353" s="25" t="str">
        <f t="shared" si="3"/>
        <v>Failure of Column</v>
      </c>
    </row>
    <row r="354" spans="1:11" ht="15" customHeight="1">
      <c r="A354" s="60">
        <f t="shared" si="1"/>
        <v>178.72302463891245</v>
      </c>
      <c r="B354" s="58">
        <f t="shared" si="10"/>
        <v>10723.381478334746</v>
      </c>
      <c r="C354" s="59">
        <f t="shared" si="5"/>
        <v>103.48384758315555</v>
      </c>
      <c r="D354" s="102">
        <f t="shared" si="9"/>
        <v>2474.1733078348866</v>
      </c>
      <c r="E354" s="25" t="str">
        <f t="shared" si="2"/>
        <v>Failure of Column</v>
      </c>
      <c r="G354" s="60">
        <f t="shared" si="0"/>
        <v>397.56754460492806</v>
      </c>
      <c r="H354" s="58">
        <f t="shared" si="6"/>
        <v>23854.052676295683</v>
      </c>
      <c r="I354" s="59">
        <f t="shared" si="7"/>
        <v>114.65840333212682</v>
      </c>
      <c r="J354" s="102">
        <f t="shared" si="8"/>
        <v>8554.753628160614</v>
      </c>
      <c r="K354" s="25" t="str">
        <f t="shared" si="3"/>
        <v>Failure of Column</v>
      </c>
    </row>
    <row r="355" spans="1:11" ht="15" customHeight="1">
      <c r="A355" s="60">
        <f t="shared" si="1"/>
        <v>182.37043330501268</v>
      </c>
      <c r="B355" s="58">
        <f t="shared" si="10"/>
        <v>10942.22599830076</v>
      </c>
      <c r="C355" s="59">
        <f t="shared" si="5"/>
        <v>103.76693164610793</v>
      </c>
      <c r="D355" s="102">
        <f t="shared" si="9"/>
        <v>2531.8216031938355</v>
      </c>
      <c r="E355" s="25" t="str">
        <f t="shared" si="2"/>
        <v>Failure of Column</v>
      </c>
      <c r="G355" s="60">
        <f t="shared" si="0"/>
        <v>401.2149532710283</v>
      </c>
      <c r="H355" s="58">
        <f t="shared" si="6"/>
        <v>24072.8971962617</v>
      </c>
      <c r="I355" s="59">
        <f t="shared" si="7"/>
        <v>114.78578269287169</v>
      </c>
      <c r="J355" s="102">
        <f t="shared" si="8"/>
        <v>8669.539410853486</v>
      </c>
      <c r="K355" s="25" t="str">
        <f t="shared" si="3"/>
        <v>Failure of Column</v>
      </c>
    </row>
    <row r="356" spans="1:11" ht="15" customHeight="1">
      <c r="A356" s="60">
        <f t="shared" si="1"/>
        <v>186.01784197111292</v>
      </c>
      <c r="B356" s="58">
        <f t="shared" si="10"/>
        <v>11161.070518266775</v>
      </c>
      <c r="C356" s="59">
        <f t="shared" si="5"/>
        <v>104.04436359449319</v>
      </c>
      <c r="D356" s="102">
        <f t="shared" si="9"/>
        <v>2589.624027412998</v>
      </c>
      <c r="E356" s="25" t="str">
        <f t="shared" si="2"/>
        <v>Failure of Column</v>
      </c>
      <c r="G356" s="60">
        <f t="shared" si="0"/>
        <v>404.8623619371286</v>
      </c>
      <c r="H356" s="58">
        <f t="shared" si="6"/>
        <v>24291.741716227716</v>
      </c>
      <c r="I356" s="59">
        <f t="shared" si="7"/>
        <v>114.91200495717793</v>
      </c>
      <c r="J356" s="102">
        <f t="shared" si="8"/>
        <v>8784.451415810663</v>
      </c>
      <c r="K356" s="25" t="str">
        <f t="shared" si="3"/>
        <v>Failure of Column</v>
      </c>
    </row>
    <row r="357" spans="1:11" ht="15" customHeight="1">
      <c r="A357" s="60">
        <f t="shared" si="1"/>
        <v>189.66525063721318</v>
      </c>
      <c r="B357" s="58">
        <f t="shared" si="10"/>
        <v>11379.91503823279</v>
      </c>
      <c r="C357" s="59">
        <f t="shared" si="5"/>
        <v>104.31636471534858</v>
      </c>
      <c r="D357" s="102">
        <f t="shared" si="9"/>
        <v>2647.5775633659696</v>
      </c>
      <c r="E357" s="25" t="str">
        <f t="shared" si="2"/>
        <v>Failure of Column</v>
      </c>
      <c r="G357" s="60">
        <f t="shared" si="0"/>
        <v>408.5097706032289</v>
      </c>
      <c r="H357" s="58">
        <f t="shared" si="6"/>
        <v>24510.586236193732</v>
      </c>
      <c r="I357" s="59">
        <f t="shared" si="7"/>
        <v>115.03709095766834</v>
      </c>
      <c r="J357" s="102">
        <f t="shared" si="8"/>
        <v>8899.488506768332</v>
      </c>
      <c r="K357" s="25" t="str">
        <f t="shared" si="3"/>
        <v>Failure of Column</v>
      </c>
    </row>
    <row r="358" spans="1:11" ht="15" customHeight="1">
      <c r="A358" s="60">
        <f t="shared" si="1"/>
        <v>193.3126593033134</v>
      </c>
      <c r="B358" s="58">
        <f t="shared" si="10"/>
        <v>11598.759558198804</v>
      </c>
      <c r="C358" s="59">
        <f t="shared" si="5"/>
        <v>104.58314354959919</v>
      </c>
      <c r="D358" s="102">
        <f t="shared" si="9"/>
        <v>2705.6793097824134</v>
      </c>
      <c r="E358" s="25" t="str">
        <f t="shared" si="2"/>
        <v>Failure of Column</v>
      </c>
      <c r="G358" s="60">
        <f t="shared" si="0"/>
        <v>412.15717926932916</v>
      </c>
      <c r="H358" s="58">
        <f t="shared" si="6"/>
        <v>24729.43075615975</v>
      </c>
      <c r="I358" s="59">
        <f t="shared" si="7"/>
        <v>115.16106096937106</v>
      </c>
      <c r="J358" s="102">
        <f t="shared" si="8"/>
        <v>9014.649567737702</v>
      </c>
      <c r="K358" s="25" t="str">
        <f t="shared" si="3"/>
        <v>Failure of Column</v>
      </c>
    </row>
    <row r="359" spans="1:11" ht="15" customHeight="1">
      <c r="A359" s="60">
        <f t="shared" si="1"/>
        <v>196.96006796941364</v>
      </c>
      <c r="B359" s="58">
        <f t="shared" si="10"/>
        <v>11817.604078164819</v>
      </c>
      <c r="C359" s="59">
        <f t="shared" si="5"/>
        <v>104.84489685252679</v>
      </c>
      <c r="D359" s="102">
        <f t="shared" si="9"/>
        <v>2763.9264747004836</v>
      </c>
      <c r="E359" s="25" t="str">
        <f t="shared" si="2"/>
        <v>Failure of Column</v>
      </c>
      <c r="G359" s="60">
        <f t="shared" si="0"/>
        <v>415.8045879354294</v>
      </c>
      <c r="H359" s="58">
        <f t="shared" si="6"/>
        <v>24948.275276125765</v>
      </c>
      <c r="I359" s="59">
        <f t="shared" si="7"/>
        <v>115.28393472944259</v>
      </c>
      <c r="J359" s="102">
        <f t="shared" si="8"/>
        <v>9129.933502467145</v>
      </c>
      <c r="K359" s="25" t="str">
        <f t="shared" si="3"/>
        <v>Failure of Column</v>
      </c>
    </row>
    <row r="360" spans="1:11" ht="15" customHeight="1">
      <c r="A360" s="60">
        <f t="shared" si="1"/>
        <v>200.6074766355139</v>
      </c>
      <c r="B360" s="58">
        <f t="shared" si="10"/>
        <v>12036.448598130833</v>
      </c>
      <c r="C360" s="59">
        <f t="shared" si="5"/>
        <v>105.10181046544237</v>
      </c>
      <c r="D360" s="102">
        <f t="shared" si="9"/>
        <v>2822.316369403507</v>
      </c>
      <c r="E360" s="25" t="str">
        <f t="shared" si="2"/>
        <v>Failure of Column</v>
      </c>
      <c r="G360" s="60">
        <f t="shared" si="0"/>
        <v>419.4519966015297</v>
      </c>
      <c r="H360" s="58">
        <f t="shared" si="6"/>
        <v>25167.11979609178</v>
      </c>
      <c r="I360" s="59">
        <f t="shared" si="7"/>
        <v>115.40573145602656</v>
      </c>
      <c r="J360" s="102">
        <f t="shared" si="8"/>
        <v>9245.339233923172</v>
      </c>
      <c r="K360" s="25" t="str">
        <f t="shared" si="3"/>
        <v>Failure of Column</v>
      </c>
    </row>
    <row r="361" spans="1:11" ht="15" customHeight="1">
      <c r="A361" s="60">
        <f t="shared" si="1"/>
        <v>204.25488530161414</v>
      </c>
      <c r="B361" s="58">
        <f t="shared" si="10"/>
        <v>12255.293118096848</v>
      </c>
      <c r="C361" s="59">
        <f t="shared" si="5"/>
        <v>105.35406010823384</v>
      </c>
      <c r="D361" s="102">
        <f t="shared" si="9"/>
        <v>2880.8464027969703</v>
      </c>
      <c r="E361" s="25" t="str">
        <f t="shared" si="2"/>
        <v>Failure of Column</v>
      </c>
      <c r="G361" s="60">
        <f t="shared" si="0"/>
        <v>423.09940526762995</v>
      </c>
      <c r="H361" s="58">
        <f t="shared" si="6"/>
        <v>25385.964316057798</v>
      </c>
      <c r="I361" s="59">
        <f t="shared" si="7"/>
        <v>115.52646986629307</v>
      </c>
      <c r="J361" s="102">
        <f t="shared" si="8"/>
        <v>9360.865703789465</v>
      </c>
      <c r="K361" s="25" t="str">
        <f t="shared" si="3"/>
        <v>Failure of Column</v>
      </c>
    </row>
    <row r="362" spans="1:11" ht="15" customHeight="1">
      <c r="A362" s="60">
        <f t="shared" si="1"/>
        <v>207.90229396771437</v>
      </c>
      <c r="B362" s="58">
        <f t="shared" si="10"/>
        <v>12474.137638062863</v>
      </c>
      <c r="C362" s="59">
        <f t="shared" si="5"/>
        <v>105.6018121012546</v>
      </c>
      <c r="D362" s="102">
        <f t="shared" si="9"/>
        <v>2939.5140761865564</v>
      </c>
      <c r="E362" s="25" t="str">
        <f t="shared" si="2"/>
        <v>Failure of Column</v>
      </c>
      <c r="G362" s="60">
        <f t="shared" si="0"/>
        <v>426.74681393373027</v>
      </c>
      <c r="H362" s="58">
        <f t="shared" si="6"/>
        <v>25604.808836023814</v>
      </c>
      <c r="I362" s="59">
        <f t="shared" si="7"/>
        <v>115.64616819370102</v>
      </c>
      <c r="J362" s="102">
        <f t="shared" si="8"/>
        <v>9476.511871983166</v>
      </c>
      <c r="K362" s="25" t="str">
        <f t="shared" si="3"/>
        <v>Failure of Column</v>
      </c>
    </row>
    <row r="363" spans="1:11" ht="15" customHeight="1">
      <c r="A363" s="60">
        <f t="shared" si="1"/>
        <v>211.54970263381463</v>
      </c>
      <c r="B363" s="58">
        <f t="shared" si="10"/>
        <v>12692.982158028877</v>
      </c>
      <c r="C363" s="59">
        <f t="shared" si="5"/>
        <v>105.84522402398035</v>
      </c>
      <c r="D363" s="102">
        <f t="shared" si="9"/>
        <v>2998.316978422101</v>
      </c>
      <c r="E363" s="25" t="str">
        <f t="shared" si="2"/>
        <v>Failure of Column</v>
      </c>
      <c r="G363" s="60">
        <f t="shared" si="0"/>
        <v>430.3942225998305</v>
      </c>
      <c r="H363" s="58">
        <f t="shared" si="6"/>
        <v>25823.65335598983</v>
      </c>
      <c r="I363" s="59">
        <f t="shared" si="7"/>
        <v>115.76484420452334</v>
      </c>
      <c r="J363" s="102">
        <f t="shared" si="8"/>
        <v>9592.276716187689</v>
      </c>
      <c r="K363" s="25" t="str">
        <f t="shared" si="3"/>
        <v>Failure of Column</v>
      </c>
    </row>
    <row r="364" spans="1:11" ht="15" customHeight="1">
      <c r="A364" s="60">
        <f t="shared" si="1"/>
        <v>215.19711129991487</v>
      </c>
      <c r="B364" s="58">
        <f t="shared" si="10"/>
        <v>12911.826677994892</v>
      </c>
      <c r="C364" s="59">
        <f t="shared" si="5"/>
        <v>106.08444531696553</v>
      </c>
      <c r="D364" s="102">
        <f t="shared" si="9"/>
        <v>3057.2527813759707</v>
      </c>
      <c r="E364" s="25" t="str">
        <f t="shared" si="2"/>
        <v>Failure of Column</v>
      </c>
      <c r="G364" s="60">
        <f t="shared" si="0"/>
        <v>434.0416312659308</v>
      </c>
      <c r="H364" s="58">
        <f t="shared" si="6"/>
        <v>26042.497875955847</v>
      </c>
      <c r="I364" s="59">
        <f t="shared" si="7"/>
        <v>115.88251521367266</v>
      </c>
      <c r="J364" s="102">
        <f t="shared" si="8"/>
        <v>9708.159231401361</v>
      </c>
      <c r="K364" s="25" t="str">
        <f t="shared" si="3"/>
        <v>Failure of Column</v>
      </c>
    </row>
    <row r="365" spans="1:11" ht="15" customHeight="1" thickBot="1">
      <c r="A365" s="61">
        <f t="shared" si="1"/>
        <v>218.8445199660151</v>
      </c>
      <c r="B365" s="62">
        <f t="shared" si="10"/>
        <v>13130.671197960906</v>
      </c>
      <c r="C365" s="59">
        <f t="shared" si="5"/>
        <v>106.31961783285799</v>
      </c>
      <c r="D365" s="102">
        <f t="shared" si="9"/>
        <v>3116.3192357275584</v>
      </c>
      <c r="E365" s="25" t="str">
        <f t="shared" si="2"/>
        <v>Failure of Column</v>
      </c>
      <c r="G365" s="61">
        <f t="shared" si="0"/>
        <v>437.68903993203105</v>
      </c>
      <c r="H365" s="62">
        <f t="shared" si="6"/>
        <v>26261.342395921863</v>
      </c>
      <c r="I365" s="59">
        <f t="shared" si="7"/>
        <v>115.99919809986184</v>
      </c>
      <c r="J365" s="103">
        <f t="shared" si="8"/>
        <v>9824.158429501224</v>
      </c>
      <c r="K365" s="25" t="str">
        <f t="shared" si="3"/>
        <v>Failure of Column</v>
      </c>
    </row>
    <row r="366" spans="3:12" ht="15" customHeight="1">
      <c r="C366" s="35"/>
      <c r="D366" s="36"/>
      <c r="E366" s="37"/>
      <c r="F366" s="38"/>
      <c r="I366" s="9"/>
      <c r="J366" s="9"/>
      <c r="K366" s="9"/>
      <c r="L366" s="9"/>
    </row>
    <row r="367" spans="9:12" ht="15" customHeight="1">
      <c r="I367" s="9"/>
      <c r="J367" s="9"/>
      <c r="K367" s="9"/>
      <c r="L367" s="9"/>
    </row>
    <row r="368" spans="9:12" ht="15" customHeight="1">
      <c r="I368" s="9"/>
      <c r="J368" s="9"/>
      <c r="K368" s="9"/>
      <c r="L368" s="9"/>
    </row>
    <row r="369" spans="9:12" ht="15" customHeight="1">
      <c r="I369" s="9"/>
      <c r="J369" s="9"/>
      <c r="K369" s="9"/>
      <c r="L369" s="9"/>
    </row>
    <row r="370" spans="9:12" ht="15" customHeight="1">
      <c r="I370" s="9"/>
      <c r="J370" s="9"/>
      <c r="K370" s="9"/>
      <c r="L370" s="9"/>
    </row>
    <row r="371" spans="9:12" ht="15" customHeight="1">
      <c r="I371" s="9"/>
      <c r="J371" s="9"/>
      <c r="K371" s="9"/>
      <c r="L371" s="9"/>
    </row>
    <row r="372" spans="9:12" ht="15" customHeight="1">
      <c r="I372" s="9"/>
      <c r="J372" s="9"/>
      <c r="K372" s="9"/>
      <c r="L372" s="9"/>
    </row>
    <row r="373" spans="9:12" ht="15" customHeight="1">
      <c r="I373" s="9"/>
      <c r="J373" s="9"/>
      <c r="K373" s="9"/>
      <c r="L373" s="9"/>
    </row>
    <row r="374" spans="9:12" ht="15" customHeight="1">
      <c r="I374" s="9"/>
      <c r="J374" s="9"/>
      <c r="K374" s="9"/>
      <c r="L374" s="9"/>
    </row>
    <row r="375" spans="9:12" ht="15" customHeight="1">
      <c r="I375" s="9"/>
      <c r="J375" s="9"/>
      <c r="K375" s="9"/>
      <c r="L375" s="9"/>
    </row>
    <row r="376" spans="9:12" ht="15" customHeight="1">
      <c r="I376" s="9"/>
      <c r="J376" s="9"/>
      <c r="K376" s="9"/>
      <c r="L376" s="9"/>
    </row>
    <row r="377" spans="9:12" ht="15" customHeight="1">
      <c r="I377" s="9"/>
      <c r="J377" s="9"/>
      <c r="K377" s="9"/>
      <c r="L377" s="9"/>
    </row>
    <row r="378" spans="9:12" ht="15" customHeight="1">
      <c r="I378" s="9"/>
      <c r="J378" s="9"/>
      <c r="K378" s="9"/>
      <c r="L378" s="9"/>
    </row>
    <row r="379" spans="9:12" ht="15" customHeight="1">
      <c r="I379" s="9"/>
      <c r="J379" s="9"/>
      <c r="K379" s="9"/>
      <c r="L379" s="9"/>
    </row>
    <row r="380" spans="9:12" ht="15" customHeight="1">
      <c r="I380" s="9"/>
      <c r="J380" s="9"/>
      <c r="K380" s="9"/>
      <c r="L380" s="9"/>
    </row>
    <row r="381" spans="9:12" ht="15" customHeight="1">
      <c r="I381" s="9"/>
      <c r="J381" s="9"/>
      <c r="K381" s="9"/>
      <c r="L381" s="9"/>
    </row>
    <row r="382" spans="9:12" ht="15" customHeight="1">
      <c r="I382" s="9"/>
      <c r="J382" s="9"/>
      <c r="K382" s="9"/>
      <c r="L382" s="9"/>
    </row>
    <row r="383" spans="9:12" ht="15" customHeight="1">
      <c r="I383" s="9"/>
      <c r="J383" s="9"/>
      <c r="K383" s="9"/>
      <c r="L383" s="9"/>
    </row>
    <row r="384" spans="9:12" ht="15" customHeight="1">
      <c r="I384" s="9"/>
      <c r="J384" s="9"/>
      <c r="K384" s="9"/>
      <c r="L384" s="9"/>
    </row>
    <row r="385" spans="9:12" ht="15" customHeight="1">
      <c r="I385" s="9"/>
      <c r="J385" s="9"/>
      <c r="K385" s="9"/>
      <c r="L385" s="9"/>
    </row>
    <row r="386" spans="9:12" ht="15" customHeight="1">
      <c r="I386" s="9"/>
      <c r="J386" s="9"/>
      <c r="K386" s="9"/>
      <c r="L386" s="9"/>
    </row>
    <row r="387" spans="9:12" ht="15" customHeight="1">
      <c r="I387" s="9"/>
      <c r="J387" s="9"/>
      <c r="K387" s="9"/>
      <c r="L387" s="9"/>
    </row>
    <row r="388" spans="9:12" ht="15" customHeight="1">
      <c r="I388" s="9"/>
      <c r="J388" s="9"/>
      <c r="K388" s="9"/>
      <c r="L388" s="9"/>
    </row>
    <row r="389" spans="2:12" ht="15" customHeight="1">
      <c r="B389" s="109" t="s">
        <v>280</v>
      </c>
      <c r="C389" s="110"/>
      <c r="D389" s="109"/>
      <c r="E389" s="109"/>
      <c r="F389" s="109"/>
      <c r="I389" s="9"/>
      <c r="J389" s="9"/>
      <c r="K389" s="9"/>
      <c r="L389" s="9"/>
    </row>
    <row r="390" spans="9:12" ht="15" customHeight="1">
      <c r="I390" s="9"/>
      <c r="J390" s="9"/>
      <c r="K390" s="9"/>
      <c r="L390" s="9"/>
    </row>
    <row r="391" spans="2:10" ht="15" customHeight="1">
      <c r="B391" s="16"/>
      <c r="J391" s="16"/>
    </row>
    <row r="392" spans="1:12" ht="15" customHeight="1">
      <c r="A392" s="262" t="s">
        <v>302</v>
      </c>
      <c r="B392" s="263"/>
      <c r="C392" s="263"/>
      <c r="D392" s="263"/>
      <c r="E392" s="263"/>
      <c r="F392" s="263"/>
      <c r="G392" s="263"/>
      <c r="H392" s="263"/>
      <c r="I392" s="263"/>
      <c r="J392" s="263"/>
      <c r="K392" s="264"/>
      <c r="L392" s="9"/>
    </row>
    <row r="393" spans="1:12" ht="15" customHeight="1">
      <c r="A393" s="265" t="s">
        <v>303</v>
      </c>
      <c r="B393" s="266"/>
      <c r="C393" s="266"/>
      <c r="D393" s="266"/>
      <c r="E393" s="266"/>
      <c r="F393" s="266"/>
      <c r="G393" s="266"/>
      <c r="H393" s="266"/>
      <c r="I393" s="266"/>
      <c r="J393" s="266"/>
      <c r="K393" s="267"/>
      <c r="L393" s="9"/>
    </row>
    <row r="394" spans="1:12" ht="15" customHeight="1">
      <c r="A394" s="268"/>
      <c r="B394" s="269"/>
      <c r="C394" s="269"/>
      <c r="D394" s="269"/>
      <c r="E394" s="269"/>
      <c r="F394" s="269"/>
      <c r="G394" s="269"/>
      <c r="H394" s="269"/>
      <c r="I394" s="269"/>
      <c r="J394" s="269"/>
      <c r="K394" s="270"/>
      <c r="L394" s="9"/>
    </row>
    <row r="395" spans="1:12" ht="15" customHeight="1">
      <c r="A395" s="268"/>
      <c r="B395" s="269"/>
      <c r="C395" s="269"/>
      <c r="D395" s="269"/>
      <c r="E395" s="269"/>
      <c r="F395" s="269"/>
      <c r="G395" s="269"/>
      <c r="H395" s="269"/>
      <c r="I395" s="269"/>
      <c r="J395" s="269"/>
      <c r="K395" s="270"/>
      <c r="L395" s="9"/>
    </row>
    <row r="396" spans="1:12" ht="15" customHeight="1">
      <c r="A396" s="268"/>
      <c r="B396" s="269"/>
      <c r="C396" s="269"/>
      <c r="D396" s="269"/>
      <c r="E396" s="269"/>
      <c r="F396" s="269"/>
      <c r="G396" s="269"/>
      <c r="H396" s="269"/>
      <c r="I396" s="269"/>
      <c r="J396" s="269"/>
      <c r="K396" s="270"/>
      <c r="L396" s="9"/>
    </row>
    <row r="397" spans="1:12" ht="15" customHeight="1">
      <c r="A397" s="268"/>
      <c r="B397" s="269"/>
      <c r="C397" s="269"/>
      <c r="D397" s="269"/>
      <c r="E397" s="269"/>
      <c r="F397" s="269"/>
      <c r="G397" s="269"/>
      <c r="H397" s="269"/>
      <c r="I397" s="269"/>
      <c r="J397" s="269"/>
      <c r="K397" s="270"/>
      <c r="L397" s="9"/>
    </row>
    <row r="398" spans="1:12" ht="15" customHeight="1">
      <c r="A398" s="268"/>
      <c r="B398" s="269"/>
      <c r="C398" s="269"/>
      <c r="D398" s="269"/>
      <c r="E398" s="269"/>
      <c r="F398" s="269"/>
      <c r="G398" s="269"/>
      <c r="H398" s="269"/>
      <c r="I398" s="269"/>
      <c r="J398" s="269"/>
      <c r="K398" s="270"/>
      <c r="L398" s="9"/>
    </row>
    <row r="399" spans="1:12" ht="15" customHeight="1">
      <c r="A399" s="271"/>
      <c r="B399" s="272"/>
      <c r="C399" s="272"/>
      <c r="D399" s="272"/>
      <c r="E399" s="272"/>
      <c r="F399" s="272"/>
      <c r="G399" s="272"/>
      <c r="H399" s="272"/>
      <c r="I399" s="272"/>
      <c r="J399" s="272"/>
      <c r="K399" s="273"/>
      <c r="L399" s="9"/>
    </row>
    <row r="400" spans="1:12" ht="15" customHeight="1">
      <c r="A400" s="274"/>
      <c r="B400" s="274"/>
      <c r="C400" s="274"/>
      <c r="D400" s="274"/>
      <c r="E400" s="274"/>
      <c r="F400" s="274"/>
      <c r="G400" s="274"/>
      <c r="H400" s="274"/>
      <c r="I400" s="274"/>
      <c r="J400" s="274"/>
      <c r="K400" s="274"/>
      <c r="L400" s="9"/>
    </row>
    <row r="401" spans="1:12" ht="12.75">
      <c r="A401" s="275"/>
      <c r="B401" s="276"/>
      <c r="C401" s="276"/>
      <c r="D401" s="276"/>
      <c r="E401" s="276"/>
      <c r="F401" s="276"/>
      <c r="G401" s="276"/>
      <c r="H401" s="276"/>
      <c r="I401" s="276"/>
      <c r="J401" s="276"/>
      <c r="K401" s="276"/>
      <c r="L401" s="9"/>
    </row>
    <row r="402" spans="1:12" ht="12.75">
      <c r="A402" s="276"/>
      <c r="B402" s="276"/>
      <c r="C402" s="276"/>
      <c r="D402" s="276"/>
      <c r="E402" s="276"/>
      <c r="F402" s="276"/>
      <c r="G402" s="276"/>
      <c r="H402" s="276"/>
      <c r="I402" s="276"/>
      <c r="J402" s="276"/>
      <c r="K402" s="276"/>
      <c r="L402" s="9"/>
    </row>
    <row r="403" spans="1:12" ht="14.25">
      <c r="A403" s="176" t="s">
        <v>263</v>
      </c>
      <c r="B403" s="277"/>
      <c r="C403" s="278"/>
      <c r="D403" s="279"/>
      <c r="E403" s="176" t="s">
        <v>304</v>
      </c>
      <c r="F403" s="177"/>
      <c r="G403" s="280" t="s">
        <v>305</v>
      </c>
      <c r="H403" s="281"/>
      <c r="I403" s="282"/>
      <c r="J403" s="283"/>
      <c r="K403" s="284"/>
      <c r="L403" s="9"/>
    </row>
    <row r="404" spans="1:12" ht="12.75">
      <c r="A404" s="296"/>
      <c r="B404" s="276"/>
      <c r="C404" s="276"/>
      <c r="D404" s="276"/>
      <c r="E404" s="276"/>
      <c r="F404" s="276"/>
      <c r="G404" s="276"/>
      <c r="H404" s="276"/>
      <c r="I404" s="276"/>
      <c r="J404" s="276"/>
      <c r="K404" s="276"/>
      <c r="L404" s="9"/>
    </row>
    <row r="405" spans="1:12" ht="12.75">
      <c r="A405" s="296"/>
      <c r="B405" s="276"/>
      <c r="C405" s="276"/>
      <c r="D405" s="276"/>
      <c r="E405" s="276"/>
      <c r="F405" s="276"/>
      <c r="G405" s="276"/>
      <c r="H405" s="276"/>
      <c r="I405" s="276"/>
      <c r="J405" s="276"/>
      <c r="K405" s="276"/>
      <c r="L405" s="9"/>
    </row>
    <row r="406" spans="1:12" s="85" customFormat="1" ht="14.25">
      <c r="A406" s="176" t="s">
        <v>265</v>
      </c>
      <c r="B406" s="297"/>
      <c r="C406" s="298"/>
      <c r="D406" s="279"/>
      <c r="E406" s="176" t="s">
        <v>304</v>
      </c>
      <c r="F406" s="178"/>
      <c r="G406" s="280" t="s">
        <v>305</v>
      </c>
      <c r="H406" s="281"/>
      <c r="I406" s="282"/>
      <c r="J406" s="283"/>
      <c r="K406" s="284"/>
      <c r="L406" s="87"/>
    </row>
    <row r="407" spans="1:12" s="85" customFormat="1" ht="12.75">
      <c r="A407" s="276"/>
      <c r="B407" s="276"/>
      <c r="C407" s="276"/>
      <c r="D407" s="276"/>
      <c r="E407" s="276"/>
      <c r="F407" s="276"/>
      <c r="G407" s="276"/>
      <c r="H407" s="276"/>
      <c r="I407" s="276"/>
      <c r="J407" s="276"/>
      <c r="K407" s="276"/>
      <c r="L407" s="87"/>
    </row>
    <row r="408" spans="1:12" s="119" customFormat="1" ht="12.75">
      <c r="A408" s="276"/>
      <c r="B408" s="276"/>
      <c r="C408" s="276"/>
      <c r="D408" s="276"/>
      <c r="E408" s="276"/>
      <c r="F408" s="276"/>
      <c r="G408" s="276"/>
      <c r="H408" s="276"/>
      <c r="I408" s="276"/>
      <c r="J408" s="276"/>
      <c r="K408" s="276"/>
      <c r="L408" s="120"/>
    </row>
    <row r="409" spans="1:12" s="119" customFormat="1" ht="14.25">
      <c r="A409" s="285" t="s">
        <v>306</v>
      </c>
      <c r="B409" s="286"/>
      <c r="C409" s="286"/>
      <c r="D409" s="286"/>
      <c r="E409" s="286"/>
      <c r="F409" s="286"/>
      <c r="G409" s="286"/>
      <c r="H409" s="286"/>
      <c r="I409" s="286"/>
      <c r="J409" s="286"/>
      <c r="K409" s="286"/>
      <c r="L409" s="120"/>
    </row>
    <row r="410" spans="1:12" s="119" customFormat="1" ht="12.75">
      <c r="A410" s="287"/>
      <c r="B410" s="288"/>
      <c r="C410" s="288"/>
      <c r="D410" s="288"/>
      <c r="E410" s="288"/>
      <c r="F410" s="288"/>
      <c r="G410" s="288"/>
      <c r="H410" s="288"/>
      <c r="I410" s="288"/>
      <c r="J410" s="288"/>
      <c r="K410" s="289"/>
      <c r="L410" s="120"/>
    </row>
    <row r="411" spans="1:12" s="119" customFormat="1" ht="12.75">
      <c r="A411" s="290"/>
      <c r="B411" s="299"/>
      <c r="C411" s="299"/>
      <c r="D411" s="299"/>
      <c r="E411" s="299"/>
      <c r="F411" s="299"/>
      <c r="G411" s="299"/>
      <c r="H411" s="299"/>
      <c r="I411" s="299"/>
      <c r="J411" s="299"/>
      <c r="K411" s="292"/>
      <c r="L411" s="120"/>
    </row>
    <row r="412" spans="1:12" s="119" customFormat="1" ht="12.75">
      <c r="A412" s="290"/>
      <c r="B412" s="299"/>
      <c r="C412" s="299"/>
      <c r="D412" s="299"/>
      <c r="E412" s="299"/>
      <c r="F412" s="299"/>
      <c r="G412" s="299"/>
      <c r="H412" s="299"/>
      <c r="I412" s="299"/>
      <c r="J412" s="299"/>
      <c r="K412" s="292"/>
      <c r="L412" s="120"/>
    </row>
    <row r="413" spans="1:12" s="119" customFormat="1" ht="12.75">
      <c r="A413" s="290"/>
      <c r="B413" s="299"/>
      <c r="C413" s="299"/>
      <c r="D413" s="299"/>
      <c r="E413" s="299"/>
      <c r="F413" s="299"/>
      <c r="G413" s="299"/>
      <c r="H413" s="299"/>
      <c r="I413" s="299"/>
      <c r="J413" s="299"/>
      <c r="K413" s="292"/>
      <c r="L413" s="120"/>
    </row>
    <row r="414" spans="1:12" s="119" customFormat="1" ht="12.75">
      <c r="A414" s="290"/>
      <c r="B414" s="299"/>
      <c r="C414" s="299"/>
      <c r="D414" s="299"/>
      <c r="E414" s="299"/>
      <c r="F414" s="299"/>
      <c r="G414" s="299"/>
      <c r="H414" s="299"/>
      <c r="I414" s="299"/>
      <c r="J414" s="299"/>
      <c r="K414" s="292"/>
      <c r="L414" s="120"/>
    </row>
    <row r="415" spans="1:12" s="119" customFormat="1" ht="12.75">
      <c r="A415" s="290"/>
      <c r="B415" s="299"/>
      <c r="C415" s="299"/>
      <c r="D415" s="299"/>
      <c r="E415" s="299"/>
      <c r="F415" s="299"/>
      <c r="G415" s="299"/>
      <c r="H415" s="299"/>
      <c r="I415" s="299"/>
      <c r="J415" s="299"/>
      <c r="K415" s="292"/>
      <c r="L415" s="120"/>
    </row>
    <row r="416" spans="1:12" s="119" customFormat="1" ht="12.75">
      <c r="A416" s="290"/>
      <c r="B416" s="299"/>
      <c r="C416" s="299"/>
      <c r="D416" s="299"/>
      <c r="E416" s="299"/>
      <c r="F416" s="299"/>
      <c r="G416" s="299"/>
      <c r="H416" s="299"/>
      <c r="I416" s="299"/>
      <c r="J416" s="299"/>
      <c r="K416" s="292"/>
      <c r="L416" s="120"/>
    </row>
    <row r="417" spans="1:12" s="119" customFormat="1" ht="12.75">
      <c r="A417" s="290"/>
      <c r="B417" s="299"/>
      <c r="C417" s="299"/>
      <c r="D417" s="299"/>
      <c r="E417" s="299"/>
      <c r="F417" s="299"/>
      <c r="G417" s="299"/>
      <c r="H417" s="299"/>
      <c r="I417" s="299"/>
      <c r="J417" s="299"/>
      <c r="K417" s="292"/>
      <c r="L417" s="120"/>
    </row>
    <row r="418" spans="1:12" s="119" customFormat="1" ht="12.75">
      <c r="A418" s="293"/>
      <c r="B418" s="294"/>
      <c r="C418" s="294"/>
      <c r="D418" s="294"/>
      <c r="E418" s="294"/>
      <c r="F418" s="294"/>
      <c r="G418" s="294"/>
      <c r="H418" s="294"/>
      <c r="I418" s="294"/>
      <c r="J418" s="294"/>
      <c r="K418" s="295"/>
      <c r="L418" s="120"/>
    </row>
    <row r="419" spans="1:11" s="119" customFormat="1" ht="12.75">
      <c r="A419"/>
      <c r="B419"/>
      <c r="C419" s="17"/>
      <c r="D419"/>
      <c r="E419"/>
      <c r="F419"/>
      <c r="G419"/>
      <c r="H419"/>
      <c r="I419" s="9"/>
      <c r="J419" s="9"/>
      <c r="K419" s="9"/>
    </row>
    <row r="420" spans="3:11" s="85" customFormat="1" ht="12.75">
      <c r="C420" s="86"/>
      <c r="I420" s="87"/>
      <c r="J420" s="87"/>
      <c r="K420" s="87"/>
    </row>
    <row r="421" spans="3:11" s="85" customFormat="1" ht="13.5" thickBot="1">
      <c r="C421" s="86"/>
      <c r="I421" s="87"/>
      <c r="J421" s="87"/>
      <c r="K421" s="87"/>
    </row>
    <row r="422" spans="1:11" s="85" customFormat="1" ht="14.25" thickBot="1" thickTop="1">
      <c r="A422" s="116" t="s">
        <v>276</v>
      </c>
      <c r="B422" s="117" t="s">
        <v>277</v>
      </c>
      <c r="C422" s="117"/>
      <c r="D422" s="117"/>
      <c r="E422" s="117"/>
      <c r="F422" s="118"/>
      <c r="G422" s="309" t="s">
        <v>264</v>
      </c>
      <c r="H422" s="310"/>
      <c r="I422" s="120"/>
      <c r="J422" s="120"/>
      <c r="K422" s="120"/>
    </row>
    <row r="423" spans="1:11" s="85" customFormat="1" ht="14.25" thickBot="1" thickTop="1">
      <c r="A423" s="121" t="s">
        <v>278</v>
      </c>
      <c r="B423" s="122" t="s">
        <v>281</v>
      </c>
      <c r="C423" s="122"/>
      <c r="D423" s="122" t="s">
        <v>203</v>
      </c>
      <c r="E423" s="122"/>
      <c r="F423" s="123"/>
      <c r="G423" s="318" t="s">
        <v>327</v>
      </c>
      <c r="H423" s="317"/>
      <c r="I423" s="120"/>
      <c r="J423" s="120"/>
      <c r="K423" s="120"/>
    </row>
    <row r="424" spans="1:11" s="85" customFormat="1" ht="12.75">
      <c r="A424" s="217" t="s">
        <v>321</v>
      </c>
      <c r="B424" s="218" t="s">
        <v>323</v>
      </c>
      <c r="C424" s="125"/>
      <c r="D424" s="125"/>
      <c r="E424" s="125"/>
      <c r="F424" s="126"/>
      <c r="G424" s="316" t="s">
        <v>322</v>
      </c>
      <c r="H424" s="315"/>
      <c r="I424" s="120"/>
      <c r="J424" s="120"/>
      <c r="K424" s="120"/>
    </row>
    <row r="425" spans="1:11" s="85" customFormat="1" ht="13.5" thickBot="1">
      <c r="A425" s="219"/>
      <c r="B425" s="220" t="s">
        <v>324</v>
      </c>
      <c r="C425" s="221"/>
      <c r="D425" s="221"/>
      <c r="E425" s="221"/>
      <c r="F425" s="222"/>
      <c r="G425" s="303"/>
      <c r="H425" s="308"/>
      <c r="I425" s="120"/>
      <c r="J425" s="120"/>
      <c r="K425" s="120"/>
    </row>
    <row r="426" spans="1:11" s="85" customFormat="1" ht="12.75">
      <c r="A426" s="124"/>
      <c r="B426" s="125"/>
      <c r="C426" s="125"/>
      <c r="D426" s="125"/>
      <c r="E426" s="125"/>
      <c r="F426" s="126"/>
      <c r="G426" s="304"/>
      <c r="H426" s="306"/>
      <c r="I426" s="120"/>
      <c r="J426" s="120"/>
      <c r="K426" s="120"/>
    </row>
    <row r="427" spans="1:11" s="85" customFormat="1" ht="12.75">
      <c r="A427" s="124"/>
      <c r="B427" s="125"/>
      <c r="C427" s="125"/>
      <c r="D427" s="125"/>
      <c r="E427" s="125"/>
      <c r="F427" s="126"/>
      <c r="G427" s="304"/>
      <c r="H427" s="306"/>
      <c r="I427" s="120"/>
      <c r="J427" s="120"/>
      <c r="K427" s="120"/>
    </row>
    <row r="428" spans="1:11" s="85" customFormat="1" ht="12.75">
      <c r="A428" s="124"/>
      <c r="B428" s="125"/>
      <c r="C428" s="125"/>
      <c r="D428" s="125"/>
      <c r="E428" s="125"/>
      <c r="F428" s="126"/>
      <c r="G428" s="304"/>
      <c r="H428" s="306"/>
      <c r="I428" s="120"/>
      <c r="J428" s="120"/>
      <c r="K428" s="120"/>
    </row>
    <row r="429" spans="1:11" s="85" customFormat="1" ht="12.75">
      <c r="A429" s="124"/>
      <c r="B429" s="125"/>
      <c r="C429" s="125"/>
      <c r="D429" s="125"/>
      <c r="E429" s="125"/>
      <c r="F429" s="126"/>
      <c r="G429" s="304"/>
      <c r="H429" s="306"/>
      <c r="I429" s="120"/>
      <c r="J429" s="120"/>
      <c r="K429" s="120"/>
    </row>
    <row r="430" spans="1:11" s="85" customFormat="1" ht="12.75">
      <c r="A430" s="124"/>
      <c r="B430" s="125"/>
      <c r="C430" s="125"/>
      <c r="D430" s="125"/>
      <c r="E430" s="125"/>
      <c r="F430" s="126"/>
      <c r="G430" s="304"/>
      <c r="H430" s="306"/>
      <c r="I430" s="120"/>
      <c r="J430" s="120"/>
      <c r="K430" s="120"/>
    </row>
    <row r="431" spans="1:11" s="85" customFormat="1" ht="12.75">
      <c r="A431" s="124"/>
      <c r="B431" s="125"/>
      <c r="C431" s="125"/>
      <c r="D431" s="125"/>
      <c r="E431" s="125"/>
      <c r="F431" s="126"/>
      <c r="G431" s="304"/>
      <c r="H431" s="306"/>
      <c r="I431" s="120"/>
      <c r="J431" s="120"/>
      <c r="K431" s="120"/>
    </row>
    <row r="432" spans="1:11" s="85" customFormat="1" ht="12.75">
      <c r="A432" s="124"/>
      <c r="B432" s="125"/>
      <c r="C432" s="125"/>
      <c r="D432" s="125"/>
      <c r="E432" s="125"/>
      <c r="F432" s="126"/>
      <c r="G432" s="304"/>
      <c r="H432" s="306"/>
      <c r="I432" s="120"/>
      <c r="J432" s="120"/>
      <c r="K432" s="120"/>
    </row>
    <row r="433" spans="1:11" s="85" customFormat="1" ht="12.75">
      <c r="A433" s="124"/>
      <c r="B433" s="125"/>
      <c r="C433" s="125"/>
      <c r="D433" s="125"/>
      <c r="E433" s="125"/>
      <c r="F433" s="126"/>
      <c r="G433" s="304"/>
      <c r="H433" s="306"/>
      <c r="I433" s="119"/>
      <c r="J433" s="119"/>
      <c r="K433" s="119"/>
    </row>
    <row r="434" spans="1:11" s="85" customFormat="1" ht="12.75">
      <c r="A434" s="124"/>
      <c r="B434" s="125"/>
      <c r="C434" s="125"/>
      <c r="D434" s="125"/>
      <c r="E434" s="125"/>
      <c r="F434" s="126"/>
      <c r="G434" s="304"/>
      <c r="H434" s="306"/>
      <c r="I434" s="119"/>
      <c r="J434" s="119"/>
      <c r="K434" s="119"/>
    </row>
    <row r="435" spans="1:11" s="85" customFormat="1" ht="12.75">
      <c r="A435" s="124"/>
      <c r="B435" s="125"/>
      <c r="C435" s="125"/>
      <c r="D435" s="125"/>
      <c r="E435" s="125"/>
      <c r="F435" s="126"/>
      <c r="G435" s="304"/>
      <c r="H435" s="306"/>
      <c r="I435" s="119"/>
      <c r="J435" s="119"/>
      <c r="K435" s="119"/>
    </row>
    <row r="436" spans="1:11" s="85" customFormat="1" ht="12.75">
      <c r="A436" s="124"/>
      <c r="B436" s="125"/>
      <c r="C436" s="125"/>
      <c r="D436" s="125"/>
      <c r="E436" s="125"/>
      <c r="F436" s="126"/>
      <c r="G436" s="304"/>
      <c r="H436" s="306"/>
      <c r="I436" s="119"/>
      <c r="J436" s="119"/>
      <c r="K436" s="119"/>
    </row>
    <row r="437" spans="1:11" s="85" customFormat="1" ht="12.75">
      <c r="A437" s="124"/>
      <c r="B437" s="125"/>
      <c r="C437" s="125"/>
      <c r="D437" s="125"/>
      <c r="E437" s="125"/>
      <c r="F437" s="126"/>
      <c r="G437" s="304"/>
      <c r="H437" s="306"/>
      <c r="I437" s="119"/>
      <c r="J437" s="119"/>
      <c r="K437" s="119"/>
    </row>
    <row r="438" spans="1:11" s="85" customFormat="1" ht="12.75">
      <c r="A438" s="124"/>
      <c r="B438" s="125"/>
      <c r="C438" s="125"/>
      <c r="D438" s="125"/>
      <c r="E438" s="125"/>
      <c r="F438" s="126"/>
      <c r="G438" s="304"/>
      <c r="H438" s="306"/>
      <c r="I438" s="119"/>
      <c r="J438" s="119"/>
      <c r="K438" s="119"/>
    </row>
    <row r="439" spans="1:11" s="85" customFormat="1" ht="12.75">
      <c r="A439" s="124"/>
      <c r="B439" s="125"/>
      <c r="C439" s="125"/>
      <c r="D439" s="125"/>
      <c r="E439" s="125"/>
      <c r="F439" s="126"/>
      <c r="G439" s="304"/>
      <c r="H439" s="306"/>
      <c r="I439" s="119"/>
      <c r="J439" s="119"/>
      <c r="K439" s="119"/>
    </row>
    <row r="440" spans="1:11" s="85" customFormat="1" ht="13.5" thickBot="1">
      <c r="A440" s="127"/>
      <c r="B440" s="128"/>
      <c r="C440" s="128"/>
      <c r="D440" s="128"/>
      <c r="E440" s="129"/>
      <c r="F440" s="130"/>
      <c r="G440" s="305"/>
      <c r="H440" s="307"/>
      <c r="I440" s="119"/>
      <c r="J440" s="119"/>
      <c r="K440" s="119"/>
    </row>
    <row r="441" s="85" customFormat="1" ht="13.5" thickTop="1">
      <c r="C441" s="86"/>
    </row>
    <row r="442" s="85" customFormat="1" ht="12.75">
      <c r="C442" s="86"/>
    </row>
    <row r="443" s="85" customFormat="1" ht="12.75">
      <c r="C443" s="86"/>
    </row>
    <row r="444" s="85" customFormat="1" ht="12.75">
      <c r="C444" s="86"/>
    </row>
    <row r="445" s="85" customFormat="1" ht="12.75">
      <c r="C445" s="86"/>
    </row>
    <row r="446" s="85" customFormat="1" ht="12.75">
      <c r="C446" s="86"/>
    </row>
    <row r="447" s="85" customFormat="1" ht="12.75">
      <c r="C447" s="86"/>
    </row>
    <row r="448" s="85" customFormat="1" ht="12.75">
      <c r="C448" s="86"/>
    </row>
    <row r="449" s="85" customFormat="1" ht="12.75">
      <c r="C449" s="86"/>
    </row>
    <row r="450" s="85" customFormat="1" ht="12.75">
      <c r="C450" s="86"/>
    </row>
    <row r="451" s="85" customFormat="1" ht="12.75">
      <c r="C451" s="86"/>
    </row>
    <row r="452" s="85" customFormat="1" ht="12.75">
      <c r="C452" s="86"/>
    </row>
    <row r="453" s="85" customFormat="1" ht="12.75">
      <c r="C453" s="86"/>
    </row>
    <row r="454" s="85" customFormat="1" ht="12.75">
      <c r="C454" s="86"/>
    </row>
    <row r="455" s="85" customFormat="1" ht="12.75">
      <c r="C455" s="86"/>
    </row>
    <row r="456" s="85" customFormat="1" ht="12.75">
      <c r="C456" s="86"/>
    </row>
    <row r="457" s="85" customFormat="1" ht="12.75">
      <c r="C457" s="86"/>
    </row>
    <row r="458" s="85" customFormat="1" ht="12.75">
      <c r="C458" s="86"/>
    </row>
    <row r="459" s="85" customFormat="1" ht="12.75">
      <c r="C459" s="86"/>
    </row>
    <row r="460" s="85" customFormat="1" ht="12.75">
      <c r="C460" s="86"/>
    </row>
    <row r="461" s="85" customFormat="1" ht="12.75">
      <c r="C461" s="86"/>
    </row>
    <row r="462" s="85" customFormat="1" ht="12.75">
      <c r="C462" s="86"/>
    </row>
    <row r="463" s="85" customFormat="1" ht="12.75">
      <c r="C463" s="86"/>
    </row>
    <row r="464" s="85" customFormat="1" ht="12.75">
      <c r="C464" s="86"/>
    </row>
    <row r="465" s="85" customFormat="1" ht="12.75">
      <c r="C465" s="86"/>
    </row>
    <row r="466" s="85" customFormat="1" ht="12.75">
      <c r="C466" s="86"/>
    </row>
    <row r="467" s="85" customFormat="1" ht="12.75">
      <c r="C467" s="86"/>
    </row>
    <row r="468" s="85" customFormat="1" ht="12.75">
      <c r="C468" s="86"/>
    </row>
    <row r="469" s="85" customFormat="1" ht="12.75">
      <c r="C469" s="86"/>
    </row>
    <row r="470" s="85" customFormat="1" ht="12.75">
      <c r="C470" s="86"/>
    </row>
    <row r="471" s="85" customFormat="1" ht="12.75">
      <c r="C471" s="86"/>
    </row>
    <row r="472" s="85" customFormat="1" ht="12.75">
      <c r="C472" s="86"/>
    </row>
    <row r="473" s="85" customFormat="1" ht="12.75">
      <c r="C473" s="86"/>
    </row>
    <row r="474" s="85" customFormat="1" ht="12.75">
      <c r="C474" s="86"/>
    </row>
    <row r="475" s="85" customFormat="1" ht="12.75">
      <c r="C475" s="86"/>
    </row>
    <row r="476" s="85" customFormat="1" ht="12.75">
      <c r="C476" s="86"/>
    </row>
    <row r="477" s="85" customFormat="1" ht="12.75">
      <c r="C477" s="86"/>
    </row>
    <row r="478" s="85" customFormat="1" ht="12.75">
      <c r="C478" s="86"/>
    </row>
    <row r="479" s="85" customFormat="1" ht="12.75">
      <c r="C479" s="86"/>
    </row>
    <row r="480" s="85" customFormat="1" ht="12.75">
      <c r="C480" s="86"/>
    </row>
    <row r="481" s="85" customFormat="1" ht="12.75">
      <c r="C481" s="86"/>
    </row>
    <row r="482" s="85" customFormat="1" ht="12.75">
      <c r="C482" s="86"/>
    </row>
    <row r="483" s="85" customFormat="1" ht="12.75">
      <c r="C483" s="86"/>
    </row>
    <row r="484" s="85" customFormat="1" ht="12.75">
      <c r="C484" s="86"/>
    </row>
    <row r="485" s="85" customFormat="1" ht="12.75">
      <c r="C485" s="86"/>
    </row>
    <row r="486" s="85" customFormat="1" ht="12.75">
      <c r="C486" s="86"/>
    </row>
    <row r="487" s="85" customFormat="1" ht="12.75">
      <c r="C487" s="86"/>
    </row>
    <row r="488" s="85" customFormat="1" ht="12.75">
      <c r="C488" s="86"/>
    </row>
    <row r="489" s="85" customFormat="1" ht="12.75">
      <c r="C489" s="86"/>
    </row>
    <row r="490" s="85" customFormat="1" ht="12.75">
      <c r="C490" s="86"/>
    </row>
    <row r="491" s="85" customFormat="1" ht="12.75">
      <c r="C491" s="86"/>
    </row>
    <row r="492" s="85" customFormat="1" ht="12.75">
      <c r="C492" s="86"/>
    </row>
    <row r="493" s="85" customFormat="1" ht="12.75">
      <c r="C493" s="86"/>
    </row>
    <row r="494" s="85" customFormat="1" ht="12.75">
      <c r="C494" s="86"/>
    </row>
    <row r="495" s="85" customFormat="1" ht="12.75">
      <c r="C495" s="86"/>
    </row>
    <row r="496" s="85" customFormat="1" ht="12.75">
      <c r="C496" s="86"/>
    </row>
    <row r="497" s="85" customFormat="1" ht="12.75">
      <c r="C497" s="86"/>
    </row>
    <row r="498" s="85" customFormat="1" ht="12.75">
      <c r="C498" s="86"/>
    </row>
    <row r="499" s="85" customFormat="1" ht="12.75">
      <c r="C499" s="86"/>
    </row>
    <row r="500" s="85" customFormat="1" ht="12.75">
      <c r="C500" s="86"/>
    </row>
    <row r="501" s="85" customFormat="1" ht="12.75">
      <c r="C501" s="86"/>
    </row>
    <row r="502" s="85" customFormat="1" ht="12.75">
      <c r="C502" s="86"/>
    </row>
    <row r="503" s="85" customFormat="1" ht="12.75">
      <c r="C503" s="86"/>
    </row>
    <row r="504" s="85" customFormat="1" ht="12.75">
      <c r="C504" s="86"/>
    </row>
    <row r="505" s="85" customFormat="1" ht="12.75">
      <c r="C505" s="86"/>
    </row>
    <row r="506" s="85" customFormat="1" ht="12.75">
      <c r="C506" s="86"/>
    </row>
    <row r="507" s="85" customFormat="1" ht="12.75">
      <c r="C507" s="86"/>
    </row>
    <row r="508" s="85" customFormat="1" ht="12.75">
      <c r="C508" s="86"/>
    </row>
    <row r="509" s="85" customFormat="1" ht="12.75">
      <c r="C509" s="86"/>
    </row>
    <row r="510" s="85" customFormat="1" ht="12.75">
      <c r="C510" s="86"/>
    </row>
    <row r="511" s="85" customFormat="1" ht="12.75">
      <c r="C511" s="86"/>
    </row>
    <row r="512" s="85" customFormat="1" ht="12.75">
      <c r="C512" s="86"/>
    </row>
    <row r="513" s="85" customFormat="1" ht="12.75">
      <c r="C513" s="86"/>
    </row>
    <row r="514" s="85" customFormat="1" ht="12.75">
      <c r="C514" s="86"/>
    </row>
    <row r="515" s="85" customFormat="1" ht="12.75">
      <c r="C515" s="86"/>
    </row>
    <row r="516" s="85" customFormat="1" ht="12.75">
      <c r="C516" s="86"/>
    </row>
    <row r="517" s="85" customFormat="1" ht="12.75">
      <c r="C517" s="86"/>
    </row>
    <row r="518" s="85" customFormat="1" ht="12.75">
      <c r="C518" s="86"/>
    </row>
    <row r="519" s="85" customFormat="1" ht="12.75">
      <c r="C519" s="86"/>
    </row>
    <row r="520" s="85" customFormat="1" ht="12.75">
      <c r="C520" s="86"/>
    </row>
    <row r="521" s="85" customFormat="1" ht="12.75">
      <c r="C521" s="86"/>
    </row>
    <row r="522" s="85" customFormat="1" ht="12.75">
      <c r="C522" s="86"/>
    </row>
    <row r="523" s="85" customFormat="1" ht="12.75">
      <c r="C523" s="86"/>
    </row>
    <row r="524" s="85" customFormat="1" ht="12.75">
      <c r="C524" s="86"/>
    </row>
    <row r="525" s="85" customFormat="1" ht="12.75">
      <c r="C525" s="86"/>
    </row>
    <row r="526" s="85" customFormat="1" ht="12.75">
      <c r="C526" s="86"/>
    </row>
    <row r="527" s="85" customFormat="1" ht="12.75">
      <c r="C527" s="86"/>
    </row>
    <row r="528" s="85" customFormat="1" ht="12.75">
      <c r="C528" s="86"/>
    </row>
    <row r="529" s="85" customFormat="1" ht="12.75">
      <c r="C529" s="86"/>
    </row>
    <row r="530" s="85" customFormat="1" ht="12.75">
      <c r="C530" s="86"/>
    </row>
    <row r="531" s="85" customFormat="1" ht="12.75">
      <c r="C531" s="86"/>
    </row>
    <row r="532" s="85" customFormat="1" ht="12.75">
      <c r="C532" s="86"/>
    </row>
    <row r="533" s="85" customFormat="1" ht="12.75">
      <c r="C533" s="86"/>
    </row>
    <row r="534" s="85" customFormat="1" ht="12.75">
      <c r="C534" s="86"/>
    </row>
    <row r="535" s="85" customFormat="1" ht="12.75">
      <c r="C535" s="86"/>
    </row>
    <row r="536" s="85" customFormat="1" ht="12.75">
      <c r="C536" s="86"/>
    </row>
    <row r="537" s="85" customFormat="1" ht="12.75">
      <c r="C537" s="86"/>
    </row>
    <row r="538" s="85" customFormat="1" ht="12.75">
      <c r="C538" s="86"/>
    </row>
    <row r="539" s="85" customFormat="1" ht="12.75">
      <c r="C539" s="86"/>
    </row>
    <row r="540" s="85" customFormat="1" ht="12.75">
      <c r="C540" s="86"/>
    </row>
    <row r="541" s="85" customFormat="1" ht="12.75">
      <c r="C541" s="86"/>
    </row>
    <row r="542" s="85" customFormat="1" ht="12.75">
      <c r="C542" s="86"/>
    </row>
    <row r="543" s="85" customFormat="1" ht="12.75">
      <c r="C543" s="86"/>
    </row>
    <row r="544" s="85" customFormat="1" ht="12.75">
      <c r="C544" s="86"/>
    </row>
    <row r="545" s="85" customFormat="1" ht="12.75">
      <c r="C545" s="86"/>
    </row>
    <row r="546" s="85" customFormat="1" ht="12.75">
      <c r="C546" s="86"/>
    </row>
    <row r="547" s="85" customFormat="1" ht="12.75">
      <c r="C547" s="86"/>
    </row>
    <row r="548" s="85" customFormat="1" ht="12.75">
      <c r="C548" s="86"/>
    </row>
    <row r="549" s="85" customFormat="1" ht="12.75">
      <c r="C549" s="86"/>
    </row>
    <row r="550" s="85" customFormat="1" ht="12.75">
      <c r="C550" s="86"/>
    </row>
    <row r="551" s="85" customFormat="1" ht="12.75">
      <c r="C551" s="86"/>
    </row>
    <row r="552" s="85" customFormat="1" ht="12.75">
      <c r="C552" s="86"/>
    </row>
    <row r="553" s="85" customFormat="1" ht="12.75">
      <c r="C553" s="86"/>
    </row>
    <row r="554" s="85" customFormat="1" ht="12.75">
      <c r="C554" s="86"/>
    </row>
    <row r="555" s="85" customFormat="1" ht="12.75">
      <c r="C555" s="86"/>
    </row>
    <row r="556" s="85" customFormat="1" ht="12.75">
      <c r="C556" s="86"/>
    </row>
    <row r="557" s="85" customFormat="1" ht="12.75">
      <c r="C557" s="86"/>
    </row>
    <row r="558" s="85" customFormat="1" ht="12.75">
      <c r="C558" s="86"/>
    </row>
    <row r="559" s="85" customFormat="1" ht="12.75">
      <c r="C559" s="86"/>
    </row>
    <row r="560" s="85" customFormat="1" ht="12.75">
      <c r="C560" s="86"/>
    </row>
    <row r="561" s="85" customFormat="1" ht="12.75">
      <c r="C561" s="86"/>
    </row>
    <row r="562" s="85" customFormat="1" ht="12.75">
      <c r="C562" s="86"/>
    </row>
    <row r="563" s="85" customFormat="1" ht="12.75">
      <c r="C563" s="86"/>
    </row>
    <row r="564" s="85" customFormat="1" ht="12.75">
      <c r="C564" s="86"/>
    </row>
    <row r="565" s="85" customFormat="1" ht="12.75">
      <c r="C565" s="86"/>
    </row>
    <row r="566" s="85" customFormat="1" ht="12.75">
      <c r="C566" s="86"/>
    </row>
    <row r="567" s="85" customFormat="1" ht="12.75">
      <c r="C567" s="86"/>
    </row>
    <row r="568" s="85" customFormat="1" ht="12.75">
      <c r="C568" s="86"/>
    </row>
    <row r="569" s="85" customFormat="1" ht="12.75">
      <c r="C569" s="86"/>
    </row>
    <row r="570" s="85" customFormat="1" ht="12.75">
      <c r="C570" s="86"/>
    </row>
    <row r="571" s="85" customFormat="1" ht="12.75">
      <c r="C571" s="86"/>
    </row>
    <row r="572" s="85" customFormat="1" ht="12.75">
      <c r="C572" s="86"/>
    </row>
    <row r="573" s="85" customFormat="1" ht="12.75">
      <c r="C573" s="86"/>
    </row>
    <row r="574" s="85" customFormat="1" ht="12.75">
      <c r="C574" s="86"/>
    </row>
    <row r="575" s="85" customFormat="1" ht="12.75">
      <c r="C575" s="86"/>
    </row>
    <row r="576" s="85" customFormat="1" ht="12.75">
      <c r="C576" s="86"/>
    </row>
    <row r="577" s="85" customFormat="1" ht="12.75">
      <c r="C577" s="86"/>
    </row>
    <row r="578" s="85" customFormat="1" ht="12.75">
      <c r="C578" s="86"/>
    </row>
    <row r="579" s="85" customFormat="1" ht="12.75">
      <c r="C579" s="86"/>
    </row>
    <row r="580" s="85" customFormat="1" ht="12.75">
      <c r="C580" s="86"/>
    </row>
    <row r="581" s="85" customFormat="1" ht="12.75">
      <c r="C581" s="86"/>
    </row>
    <row r="582" s="85" customFormat="1" ht="12.75">
      <c r="C582" s="86"/>
    </row>
    <row r="583" s="85" customFormat="1" ht="12.75">
      <c r="C583" s="86"/>
    </row>
    <row r="584" s="85" customFormat="1" ht="12.75">
      <c r="C584" s="86"/>
    </row>
    <row r="585" s="85" customFormat="1" ht="12.75">
      <c r="C585" s="86"/>
    </row>
    <row r="586" s="85" customFormat="1" ht="12.75">
      <c r="C586" s="86"/>
    </row>
    <row r="587" s="85" customFormat="1" ht="12.75">
      <c r="C587" s="86"/>
    </row>
    <row r="588" s="85" customFormat="1" ht="12.75">
      <c r="C588" s="86"/>
    </row>
    <row r="589" s="85" customFormat="1" ht="12.75">
      <c r="C589" s="86"/>
    </row>
    <row r="590" s="85" customFormat="1" ht="12.75">
      <c r="C590" s="86"/>
    </row>
    <row r="591" s="85" customFormat="1" ht="12.75">
      <c r="C591" s="86"/>
    </row>
    <row r="592" s="85" customFormat="1" ht="12.75">
      <c r="C592" s="86"/>
    </row>
    <row r="593" s="85" customFormat="1" ht="12.75">
      <c r="C593" s="86"/>
    </row>
    <row r="594" s="85" customFormat="1" ht="12.75">
      <c r="C594" s="86"/>
    </row>
    <row r="595" s="85" customFormat="1" ht="12.75">
      <c r="C595" s="86"/>
    </row>
    <row r="596" s="85" customFormat="1" ht="12.75">
      <c r="C596" s="86"/>
    </row>
    <row r="597" s="85" customFormat="1" ht="12.75">
      <c r="C597" s="86"/>
    </row>
    <row r="598" s="85" customFormat="1" ht="12.75">
      <c r="C598" s="86"/>
    </row>
    <row r="599" s="85" customFormat="1" ht="12.75">
      <c r="C599" s="86"/>
    </row>
    <row r="600" s="85" customFormat="1" ht="12.75">
      <c r="C600" s="86"/>
    </row>
    <row r="601" s="85" customFormat="1" ht="12.75">
      <c r="C601" s="86"/>
    </row>
    <row r="602" s="85" customFormat="1" ht="12.75">
      <c r="C602" s="86"/>
    </row>
    <row r="603" s="85" customFormat="1" ht="12.75">
      <c r="C603" s="86"/>
    </row>
    <row r="604" s="85" customFormat="1" ht="12.75">
      <c r="C604" s="86"/>
    </row>
    <row r="605" s="85" customFormat="1" ht="12.75">
      <c r="C605" s="86"/>
    </row>
    <row r="606" s="85" customFormat="1" ht="12.75">
      <c r="C606" s="86"/>
    </row>
    <row r="607" s="85" customFormat="1" ht="12.75">
      <c r="C607" s="86"/>
    </row>
    <row r="608" s="85" customFormat="1" ht="12.75">
      <c r="C608" s="86"/>
    </row>
    <row r="609" s="85" customFormat="1" ht="12.75">
      <c r="C609" s="86"/>
    </row>
    <row r="610" s="85" customFormat="1" ht="12.75">
      <c r="C610" s="86"/>
    </row>
    <row r="611" s="85" customFormat="1" ht="12.75">
      <c r="C611" s="86"/>
    </row>
    <row r="612" s="85" customFormat="1" ht="12.75">
      <c r="C612" s="86"/>
    </row>
    <row r="613" s="85" customFormat="1" ht="12.75">
      <c r="C613" s="86"/>
    </row>
    <row r="614" s="85" customFormat="1" ht="12.75">
      <c r="C614" s="86"/>
    </row>
    <row r="615" s="85" customFormat="1" ht="12.75">
      <c r="C615" s="86"/>
    </row>
    <row r="616" s="85" customFormat="1" ht="12.75">
      <c r="C616" s="86"/>
    </row>
    <row r="617" s="85" customFormat="1" ht="12.75">
      <c r="C617" s="86"/>
    </row>
    <row r="618" s="85" customFormat="1" ht="12.75">
      <c r="C618" s="86"/>
    </row>
    <row r="619" s="85" customFormat="1" ht="12.75">
      <c r="C619" s="86"/>
    </row>
    <row r="620" s="85" customFormat="1" ht="12.75">
      <c r="C620" s="86"/>
    </row>
    <row r="621" s="85" customFormat="1" ht="12.75">
      <c r="C621" s="86"/>
    </row>
    <row r="622" s="85" customFormat="1" ht="12.75">
      <c r="C622" s="86"/>
    </row>
    <row r="623" s="85" customFormat="1" ht="12.75">
      <c r="C623" s="86"/>
    </row>
    <row r="624" s="85" customFormat="1" ht="12.75">
      <c r="C624" s="86"/>
    </row>
    <row r="625" s="85" customFormat="1" ht="12.75">
      <c r="C625" s="86"/>
    </row>
    <row r="626" s="85" customFormat="1" ht="12.75">
      <c r="C626" s="86"/>
    </row>
    <row r="627" s="85" customFormat="1" ht="12.75">
      <c r="C627" s="86"/>
    </row>
    <row r="628" s="85" customFormat="1" ht="12.75">
      <c r="C628" s="86"/>
    </row>
    <row r="629" s="85" customFormat="1" ht="12.75">
      <c r="C629" s="86"/>
    </row>
    <row r="630" s="85" customFormat="1" ht="12.75">
      <c r="C630" s="86"/>
    </row>
    <row r="631" s="85" customFormat="1" ht="12.75">
      <c r="C631" s="86"/>
    </row>
    <row r="632" s="85" customFormat="1" ht="12.75">
      <c r="C632" s="86"/>
    </row>
    <row r="633" s="85" customFormat="1" ht="12.75">
      <c r="C633" s="86"/>
    </row>
    <row r="634" s="85" customFormat="1" ht="12.75">
      <c r="C634" s="86"/>
    </row>
    <row r="635" s="85" customFormat="1" ht="12.75">
      <c r="C635" s="86"/>
    </row>
    <row r="636" s="85" customFormat="1" ht="12.75">
      <c r="C636" s="86"/>
    </row>
    <row r="637" s="85" customFormat="1" ht="12.75">
      <c r="C637" s="86"/>
    </row>
    <row r="638" s="85" customFormat="1" ht="12.75">
      <c r="C638" s="86"/>
    </row>
    <row r="639" s="85" customFormat="1" ht="12.75">
      <c r="C639" s="86"/>
    </row>
    <row r="640" s="85" customFormat="1" ht="12.75">
      <c r="C640" s="86"/>
    </row>
    <row r="641" s="85" customFormat="1" ht="12.75">
      <c r="C641" s="86"/>
    </row>
    <row r="642" s="85" customFormat="1" ht="12.75">
      <c r="C642" s="86"/>
    </row>
    <row r="643" s="85" customFormat="1" ht="12.75">
      <c r="C643" s="86"/>
    </row>
    <row r="644" s="85" customFormat="1" ht="12.75">
      <c r="C644" s="86"/>
    </row>
    <row r="645" s="85" customFormat="1" ht="12.75">
      <c r="C645" s="86"/>
    </row>
    <row r="646" s="85" customFormat="1" ht="12.75">
      <c r="C646" s="86"/>
    </row>
    <row r="647" s="85" customFormat="1" ht="12.75">
      <c r="C647" s="86"/>
    </row>
    <row r="648" s="85" customFormat="1" ht="12.75">
      <c r="C648" s="86"/>
    </row>
    <row r="649" s="85" customFormat="1" ht="12.75">
      <c r="C649" s="86"/>
    </row>
    <row r="650" s="85" customFormat="1" ht="12.75">
      <c r="C650" s="86"/>
    </row>
    <row r="651" s="85" customFormat="1" ht="12.75">
      <c r="C651" s="86"/>
    </row>
    <row r="652" s="85" customFormat="1" ht="12.75">
      <c r="C652" s="86"/>
    </row>
    <row r="653" s="85" customFormat="1" ht="12.75">
      <c r="C653" s="86"/>
    </row>
    <row r="654" s="85" customFormat="1" ht="12.75">
      <c r="C654" s="86"/>
    </row>
    <row r="655" s="85" customFormat="1" ht="12.75">
      <c r="C655" s="86"/>
    </row>
    <row r="656" s="85" customFormat="1" ht="12.75">
      <c r="C656" s="86"/>
    </row>
    <row r="657" s="85" customFormat="1" ht="12.75">
      <c r="C657" s="86"/>
    </row>
    <row r="658" s="85" customFormat="1" ht="12.75">
      <c r="C658" s="86"/>
    </row>
    <row r="659" s="85" customFormat="1" ht="12.75">
      <c r="C659" s="86"/>
    </row>
    <row r="660" s="85" customFormat="1" ht="12.75">
      <c r="C660" s="86"/>
    </row>
    <row r="661" s="85" customFormat="1" ht="12.75">
      <c r="C661" s="86"/>
    </row>
    <row r="662" s="85" customFormat="1" ht="12.75">
      <c r="C662" s="86"/>
    </row>
    <row r="663" s="85" customFormat="1" ht="12.75">
      <c r="C663" s="86"/>
    </row>
    <row r="664" s="85" customFormat="1" ht="12.75">
      <c r="C664" s="86"/>
    </row>
    <row r="665" s="85" customFormat="1" ht="12.75">
      <c r="C665" s="86"/>
    </row>
    <row r="666" s="85" customFormat="1" ht="12.75">
      <c r="C666" s="86"/>
    </row>
    <row r="667" s="85" customFormat="1" ht="12.75">
      <c r="C667" s="86"/>
    </row>
    <row r="668" s="85" customFormat="1" ht="12.75">
      <c r="C668" s="86"/>
    </row>
    <row r="669" s="85" customFormat="1" ht="12.75">
      <c r="C669" s="86"/>
    </row>
    <row r="670" s="85" customFormat="1" ht="12.75">
      <c r="C670" s="86"/>
    </row>
    <row r="671" s="85" customFormat="1" ht="12.75">
      <c r="C671" s="86"/>
    </row>
    <row r="672" s="85" customFormat="1" ht="12.75">
      <c r="C672" s="86"/>
    </row>
    <row r="673" s="85" customFormat="1" ht="12.75">
      <c r="C673" s="86"/>
    </row>
    <row r="674" s="85" customFormat="1" ht="12.75">
      <c r="C674" s="86"/>
    </row>
    <row r="675" s="85" customFormat="1" ht="12.75">
      <c r="C675" s="86"/>
    </row>
    <row r="676" s="85" customFormat="1" ht="12.75">
      <c r="C676" s="86"/>
    </row>
    <row r="677" s="85" customFormat="1" ht="12.75">
      <c r="C677" s="86"/>
    </row>
    <row r="678" s="85" customFormat="1" ht="12.75">
      <c r="C678" s="86"/>
    </row>
    <row r="679" s="85" customFormat="1" ht="12.75">
      <c r="C679" s="86"/>
    </row>
    <row r="680" s="85" customFormat="1" ht="12.75">
      <c r="C680" s="86"/>
    </row>
    <row r="681" s="85" customFormat="1" ht="12.75">
      <c r="C681" s="86"/>
    </row>
    <row r="682" s="85" customFormat="1" ht="12.75">
      <c r="C682" s="86"/>
    </row>
    <row r="683" s="85" customFormat="1" ht="12.75">
      <c r="C683" s="86"/>
    </row>
    <row r="684" s="85" customFormat="1" ht="12.75">
      <c r="C684" s="86"/>
    </row>
    <row r="685" s="85" customFormat="1" ht="12.75">
      <c r="C685" s="86"/>
    </row>
    <row r="686" s="85" customFormat="1" ht="12.75">
      <c r="C686" s="86"/>
    </row>
    <row r="687" s="85" customFormat="1" ht="12.75">
      <c r="C687" s="86"/>
    </row>
    <row r="688" s="85" customFormat="1" ht="12.75">
      <c r="C688" s="86"/>
    </row>
    <row r="689" s="85" customFormat="1" ht="12.75">
      <c r="C689" s="86"/>
    </row>
    <row r="690" s="85" customFormat="1" ht="12.75">
      <c r="C690" s="86"/>
    </row>
    <row r="691" s="85" customFormat="1" ht="12.75">
      <c r="C691" s="86"/>
    </row>
    <row r="692" s="85" customFormat="1" ht="12.75">
      <c r="C692" s="86"/>
    </row>
    <row r="693" s="85" customFormat="1" ht="12.75">
      <c r="C693" s="86"/>
    </row>
    <row r="694" s="85" customFormat="1" ht="12.75">
      <c r="C694" s="86"/>
    </row>
    <row r="695" s="85" customFormat="1" ht="12.75">
      <c r="C695" s="86"/>
    </row>
    <row r="696" s="85" customFormat="1" ht="12.75">
      <c r="C696" s="86"/>
    </row>
    <row r="697" s="85" customFormat="1" ht="12.75">
      <c r="C697" s="86"/>
    </row>
    <row r="698" s="85" customFormat="1" ht="12.75">
      <c r="C698" s="86"/>
    </row>
    <row r="699" s="85" customFormat="1" ht="12.75">
      <c r="C699" s="86"/>
    </row>
    <row r="700" s="85" customFormat="1" ht="12.75">
      <c r="C700" s="86"/>
    </row>
    <row r="701" s="85" customFormat="1" ht="12.75">
      <c r="C701" s="86"/>
    </row>
    <row r="702" s="85" customFormat="1" ht="12.75">
      <c r="C702" s="86"/>
    </row>
    <row r="703" s="85" customFormat="1" ht="12.75">
      <c r="C703" s="86"/>
    </row>
    <row r="704" s="85" customFormat="1" ht="12.75">
      <c r="C704" s="86"/>
    </row>
    <row r="705" s="85" customFormat="1" ht="12.75">
      <c r="C705" s="86"/>
    </row>
    <row r="706" s="85" customFormat="1" ht="12.75">
      <c r="C706" s="86"/>
    </row>
    <row r="707" s="85" customFormat="1" ht="12.75">
      <c r="C707" s="86"/>
    </row>
    <row r="708" s="85" customFormat="1" ht="12.75">
      <c r="C708" s="86"/>
    </row>
    <row r="709" s="85" customFormat="1" ht="12.75">
      <c r="C709" s="86"/>
    </row>
    <row r="710" s="85" customFormat="1" ht="12.75">
      <c r="C710" s="86"/>
    </row>
    <row r="711" s="85" customFormat="1" ht="12.75">
      <c r="C711" s="86"/>
    </row>
    <row r="712" s="85" customFormat="1" ht="12.75">
      <c r="C712" s="86"/>
    </row>
    <row r="713" s="85" customFormat="1" ht="12.75">
      <c r="C713" s="86"/>
    </row>
    <row r="714" s="85" customFormat="1" ht="12.75">
      <c r="C714" s="86"/>
    </row>
    <row r="715" s="85" customFormat="1" ht="12.75">
      <c r="C715" s="86"/>
    </row>
    <row r="716" s="85" customFormat="1" ht="12.75">
      <c r="C716" s="86"/>
    </row>
    <row r="717" s="85" customFormat="1" ht="12.75">
      <c r="C717" s="86"/>
    </row>
    <row r="718" s="85" customFormat="1" ht="12.75">
      <c r="C718" s="86"/>
    </row>
    <row r="719" s="85" customFormat="1" ht="12.75">
      <c r="C719" s="86"/>
    </row>
    <row r="720" s="85" customFormat="1" ht="12.75">
      <c r="C720" s="86"/>
    </row>
    <row r="721" s="85" customFormat="1" ht="12.75">
      <c r="C721" s="86"/>
    </row>
    <row r="722" s="85" customFormat="1" ht="12.75">
      <c r="C722" s="86"/>
    </row>
    <row r="723" s="85" customFormat="1" ht="12.75">
      <c r="C723" s="86"/>
    </row>
    <row r="724" s="85" customFormat="1" ht="12.75">
      <c r="C724" s="86"/>
    </row>
    <row r="725" s="85" customFormat="1" ht="12.75">
      <c r="C725" s="86"/>
    </row>
    <row r="726" s="85" customFormat="1" ht="12.75">
      <c r="C726" s="86"/>
    </row>
    <row r="727" s="85" customFormat="1" ht="12.75">
      <c r="C727" s="86"/>
    </row>
    <row r="728" s="85" customFormat="1" ht="12.75">
      <c r="C728" s="86"/>
    </row>
    <row r="729" s="85" customFormat="1" ht="12.75">
      <c r="C729" s="86"/>
    </row>
    <row r="730" s="85" customFormat="1" ht="12.75">
      <c r="C730" s="86"/>
    </row>
    <row r="731" s="85" customFormat="1" ht="12.75">
      <c r="C731" s="86"/>
    </row>
    <row r="732" s="85" customFormat="1" ht="12.75">
      <c r="C732" s="86"/>
    </row>
    <row r="733" s="85" customFormat="1" ht="12.75">
      <c r="C733" s="86"/>
    </row>
    <row r="734" s="85" customFormat="1" ht="12.75">
      <c r="C734" s="86"/>
    </row>
    <row r="735" s="85" customFormat="1" ht="12.75">
      <c r="C735" s="86"/>
    </row>
    <row r="736" s="85" customFormat="1" ht="12.75">
      <c r="C736" s="86"/>
    </row>
    <row r="737" s="85" customFormat="1" ht="12.75">
      <c r="C737" s="86"/>
    </row>
    <row r="738" s="85" customFormat="1" ht="12.75">
      <c r="C738" s="86"/>
    </row>
    <row r="739" s="85" customFormat="1" ht="12.75">
      <c r="C739" s="86"/>
    </row>
    <row r="740" s="85" customFormat="1" ht="12.75">
      <c r="C740" s="86"/>
    </row>
    <row r="741" s="85" customFormat="1" ht="12.75">
      <c r="C741" s="86"/>
    </row>
    <row r="742" s="85" customFormat="1" ht="12.75">
      <c r="C742" s="86"/>
    </row>
    <row r="743" s="85" customFormat="1" ht="12.75">
      <c r="C743" s="86"/>
    </row>
    <row r="744" s="85" customFormat="1" ht="12.75">
      <c r="C744" s="86"/>
    </row>
    <row r="745" s="85" customFormat="1" ht="12.75">
      <c r="C745" s="86"/>
    </row>
    <row r="746" s="85" customFormat="1" ht="12.75">
      <c r="C746" s="86"/>
    </row>
    <row r="747" s="85" customFormat="1" ht="12.75">
      <c r="C747" s="86"/>
    </row>
    <row r="748" s="85" customFormat="1" ht="12.75">
      <c r="C748" s="86"/>
    </row>
    <row r="749" s="85" customFormat="1" ht="12.75">
      <c r="C749" s="86"/>
    </row>
    <row r="750" s="85" customFormat="1" ht="12.75">
      <c r="C750" s="86"/>
    </row>
    <row r="751" s="85" customFormat="1" ht="12.75">
      <c r="C751" s="86"/>
    </row>
    <row r="752" s="85" customFormat="1" ht="12.75">
      <c r="C752" s="86"/>
    </row>
    <row r="753" s="85" customFormat="1" ht="12.75">
      <c r="C753" s="86"/>
    </row>
    <row r="754" s="85" customFormat="1" ht="12.75">
      <c r="C754" s="86"/>
    </row>
    <row r="755" s="85" customFormat="1" ht="12.75">
      <c r="C755" s="86"/>
    </row>
    <row r="756" s="85" customFormat="1" ht="12.75">
      <c r="C756" s="86"/>
    </row>
    <row r="757" s="85" customFormat="1" ht="12.75">
      <c r="C757" s="86"/>
    </row>
    <row r="758" s="85" customFormat="1" ht="12.75">
      <c r="C758" s="86"/>
    </row>
    <row r="759" s="85" customFormat="1" ht="12.75">
      <c r="C759" s="86"/>
    </row>
    <row r="760" s="85" customFormat="1" ht="12.75">
      <c r="C760" s="86"/>
    </row>
    <row r="761" s="85" customFormat="1" ht="12.75">
      <c r="C761" s="86"/>
    </row>
    <row r="762" s="85" customFormat="1" ht="12.75">
      <c r="C762" s="86"/>
    </row>
    <row r="763" s="85" customFormat="1" ht="12.75">
      <c r="C763" s="86"/>
    </row>
    <row r="764" s="85" customFormat="1" ht="12.75">
      <c r="C764" s="86"/>
    </row>
    <row r="765" s="85" customFormat="1" ht="12.75">
      <c r="C765" s="86"/>
    </row>
    <row r="766" s="85" customFormat="1" ht="12.75">
      <c r="C766" s="86"/>
    </row>
    <row r="767" s="85" customFormat="1" ht="12.75">
      <c r="C767" s="86"/>
    </row>
    <row r="768" s="85" customFormat="1" ht="12.75">
      <c r="C768" s="86"/>
    </row>
    <row r="769" s="85" customFormat="1" ht="12.75">
      <c r="C769" s="86"/>
    </row>
    <row r="770" s="85" customFormat="1" ht="12.75">
      <c r="C770" s="86"/>
    </row>
    <row r="771" s="85" customFormat="1" ht="12.75">
      <c r="C771" s="86"/>
    </row>
    <row r="772" s="85" customFormat="1" ht="12.75">
      <c r="C772" s="86"/>
    </row>
    <row r="773" s="85" customFormat="1" ht="12.75">
      <c r="C773" s="86"/>
    </row>
    <row r="774" s="85" customFormat="1" ht="12.75">
      <c r="C774" s="86"/>
    </row>
    <row r="775" s="85" customFormat="1" ht="12.75">
      <c r="C775" s="86"/>
    </row>
    <row r="776" s="85" customFormat="1" ht="12.75">
      <c r="C776" s="86"/>
    </row>
    <row r="777" s="85" customFormat="1" ht="12.75">
      <c r="C777" s="86"/>
    </row>
    <row r="778" s="85" customFormat="1" ht="12.75">
      <c r="C778" s="86"/>
    </row>
    <row r="779" s="85" customFormat="1" ht="12.75">
      <c r="C779" s="86"/>
    </row>
    <row r="780" s="85" customFormat="1" ht="12.75">
      <c r="C780" s="86"/>
    </row>
    <row r="781" s="85" customFormat="1" ht="12.75">
      <c r="C781" s="86"/>
    </row>
    <row r="782" s="85" customFormat="1" ht="12.75">
      <c r="C782" s="86"/>
    </row>
    <row r="783" s="85" customFormat="1" ht="12.75">
      <c r="C783" s="86"/>
    </row>
    <row r="784" s="85" customFormat="1" ht="12.75">
      <c r="C784" s="86"/>
    </row>
    <row r="785" s="85" customFormat="1" ht="12.75">
      <c r="C785" s="86"/>
    </row>
    <row r="786" s="85" customFormat="1" ht="12.75">
      <c r="C786" s="86"/>
    </row>
    <row r="787" s="85" customFormat="1" ht="12.75">
      <c r="C787" s="86"/>
    </row>
    <row r="788" s="85" customFormat="1" ht="12.75">
      <c r="C788" s="86"/>
    </row>
    <row r="789" s="85" customFormat="1" ht="12.75">
      <c r="C789" s="86"/>
    </row>
    <row r="790" s="85" customFormat="1" ht="12.75">
      <c r="C790" s="86"/>
    </row>
    <row r="791" s="85" customFormat="1" ht="12.75">
      <c r="C791" s="86"/>
    </row>
    <row r="792" s="85" customFormat="1" ht="12.75">
      <c r="C792" s="86"/>
    </row>
    <row r="793" s="85" customFormat="1" ht="12.75">
      <c r="C793" s="86"/>
    </row>
    <row r="794" s="85" customFormat="1" ht="12.75">
      <c r="C794" s="86"/>
    </row>
    <row r="795" s="85" customFormat="1" ht="12.75">
      <c r="C795" s="86"/>
    </row>
    <row r="796" s="85" customFormat="1" ht="12.75">
      <c r="C796" s="86"/>
    </row>
    <row r="797" s="85" customFormat="1" ht="12.75">
      <c r="C797" s="86"/>
    </row>
    <row r="798" s="85" customFormat="1" ht="12.75">
      <c r="C798" s="86"/>
    </row>
    <row r="799" s="85" customFormat="1" ht="12.75">
      <c r="C799" s="86"/>
    </row>
    <row r="800" s="85" customFormat="1" ht="12.75">
      <c r="C800" s="86"/>
    </row>
    <row r="801" s="85" customFormat="1" ht="12.75">
      <c r="C801" s="86"/>
    </row>
    <row r="802" s="85" customFormat="1" ht="12.75">
      <c r="C802" s="86"/>
    </row>
    <row r="803" s="85" customFormat="1" ht="12.75">
      <c r="C803" s="86"/>
    </row>
    <row r="804" s="85" customFormat="1" ht="12.75">
      <c r="C804" s="86"/>
    </row>
    <row r="805" s="85" customFormat="1" ht="12.75">
      <c r="C805" s="86"/>
    </row>
    <row r="806" s="85" customFormat="1" ht="12.75">
      <c r="C806" s="86"/>
    </row>
    <row r="807" s="85" customFormat="1" ht="12.75">
      <c r="C807" s="86"/>
    </row>
    <row r="808" s="85" customFormat="1" ht="12.75">
      <c r="C808" s="86"/>
    </row>
    <row r="809" s="85" customFormat="1" ht="12.75">
      <c r="C809" s="86"/>
    </row>
    <row r="810" s="85" customFormat="1" ht="12.75">
      <c r="C810" s="86"/>
    </row>
    <row r="811" s="85" customFormat="1" ht="12.75">
      <c r="C811" s="86"/>
    </row>
    <row r="812" s="85" customFormat="1" ht="12.75">
      <c r="C812" s="86"/>
    </row>
    <row r="813" s="85" customFormat="1" ht="12.75">
      <c r="C813" s="86"/>
    </row>
    <row r="814" s="85" customFormat="1" ht="12.75">
      <c r="C814" s="86"/>
    </row>
    <row r="815" s="85" customFormat="1" ht="12.75">
      <c r="C815" s="86"/>
    </row>
    <row r="816" s="85" customFormat="1" ht="12.75">
      <c r="C816" s="86"/>
    </row>
    <row r="817" s="85" customFormat="1" ht="12.75">
      <c r="C817" s="86"/>
    </row>
    <row r="818" s="85" customFormat="1" ht="12.75">
      <c r="C818" s="86"/>
    </row>
    <row r="819" s="85" customFormat="1" ht="12.75">
      <c r="C819" s="86"/>
    </row>
    <row r="820" s="85" customFormat="1" ht="12.75">
      <c r="C820" s="86"/>
    </row>
    <row r="821" s="85" customFormat="1" ht="12.75">
      <c r="C821" s="86"/>
    </row>
    <row r="822" s="85" customFormat="1" ht="12.75">
      <c r="C822" s="86"/>
    </row>
    <row r="823" s="85" customFormat="1" ht="12.75">
      <c r="C823" s="86"/>
    </row>
    <row r="824" s="85" customFormat="1" ht="12.75">
      <c r="C824" s="86"/>
    </row>
    <row r="825" s="85" customFormat="1" ht="12.75">
      <c r="C825" s="86"/>
    </row>
    <row r="826" s="85" customFormat="1" ht="12.75">
      <c r="C826" s="86"/>
    </row>
    <row r="827" s="85" customFormat="1" ht="12.75">
      <c r="C827" s="86"/>
    </row>
    <row r="828" s="85" customFormat="1" ht="12.75">
      <c r="C828" s="86"/>
    </row>
    <row r="829" s="85" customFormat="1" ht="12.75">
      <c r="C829" s="86"/>
    </row>
    <row r="830" s="85" customFormat="1" ht="12.75">
      <c r="C830" s="86"/>
    </row>
    <row r="831" s="85" customFormat="1" ht="12.75">
      <c r="C831" s="86"/>
    </row>
    <row r="832" s="85" customFormat="1" ht="12.75">
      <c r="C832" s="86"/>
    </row>
    <row r="833" s="85" customFormat="1" ht="12.75">
      <c r="C833" s="86"/>
    </row>
    <row r="834" s="85" customFormat="1" ht="12.75">
      <c r="C834" s="86"/>
    </row>
    <row r="835" s="85" customFormat="1" ht="12.75">
      <c r="C835" s="86"/>
    </row>
    <row r="836" s="85" customFormat="1" ht="12.75">
      <c r="C836" s="86"/>
    </row>
    <row r="837" s="85" customFormat="1" ht="12.75">
      <c r="C837" s="86"/>
    </row>
    <row r="838" s="85" customFormat="1" ht="12.75">
      <c r="C838" s="86"/>
    </row>
    <row r="839" s="85" customFormat="1" ht="12.75">
      <c r="C839" s="86"/>
    </row>
    <row r="840" s="85" customFormat="1" ht="12.75">
      <c r="C840" s="86"/>
    </row>
    <row r="841" s="85" customFormat="1" ht="12.75">
      <c r="C841" s="86"/>
    </row>
    <row r="842" s="85" customFormat="1" ht="12.75">
      <c r="C842" s="86"/>
    </row>
    <row r="843" s="85" customFormat="1" ht="12.75">
      <c r="C843" s="86"/>
    </row>
    <row r="844" s="85" customFormat="1" ht="12.75">
      <c r="C844" s="86"/>
    </row>
    <row r="845" s="85" customFormat="1" ht="12.75">
      <c r="C845" s="86"/>
    </row>
    <row r="846" s="85" customFormat="1" ht="12.75">
      <c r="C846" s="86"/>
    </row>
    <row r="847" s="85" customFormat="1" ht="12.75">
      <c r="C847" s="86"/>
    </row>
    <row r="848" s="85" customFormat="1" ht="12.75">
      <c r="C848" s="86"/>
    </row>
    <row r="849" s="85" customFormat="1" ht="12.75">
      <c r="C849" s="86"/>
    </row>
    <row r="850" s="85" customFormat="1" ht="12.75">
      <c r="C850" s="86"/>
    </row>
    <row r="851" s="85" customFormat="1" ht="12.75">
      <c r="C851" s="86"/>
    </row>
    <row r="852" s="85" customFormat="1" ht="12.75">
      <c r="C852" s="86"/>
    </row>
    <row r="853" s="85" customFormat="1" ht="12.75">
      <c r="C853" s="86"/>
    </row>
    <row r="854" s="85" customFormat="1" ht="12.75">
      <c r="C854" s="86"/>
    </row>
    <row r="855" s="85" customFormat="1" ht="12.75">
      <c r="C855" s="86"/>
    </row>
    <row r="856" s="85" customFormat="1" ht="12.75">
      <c r="C856" s="86"/>
    </row>
    <row r="857" s="85" customFormat="1" ht="12.75">
      <c r="C857" s="86"/>
    </row>
    <row r="858" s="85" customFormat="1" ht="12.75">
      <c r="C858" s="86"/>
    </row>
    <row r="859" s="85" customFormat="1" ht="12.75">
      <c r="C859" s="86"/>
    </row>
    <row r="860" s="85" customFormat="1" ht="12.75">
      <c r="C860" s="86"/>
    </row>
    <row r="861" s="85" customFormat="1" ht="12.75">
      <c r="C861" s="86"/>
    </row>
    <row r="862" s="85" customFormat="1" ht="12.75">
      <c r="C862" s="86"/>
    </row>
    <row r="863" s="85" customFormat="1" ht="12.75">
      <c r="C863" s="86"/>
    </row>
    <row r="864" s="85" customFormat="1" ht="12.75">
      <c r="C864" s="86"/>
    </row>
    <row r="865" s="85" customFormat="1" ht="12.75">
      <c r="C865" s="86"/>
    </row>
    <row r="866" s="85" customFormat="1" ht="12.75">
      <c r="C866" s="86"/>
    </row>
    <row r="867" s="85" customFormat="1" ht="12.75">
      <c r="C867" s="86"/>
    </row>
    <row r="868" s="85" customFormat="1" ht="12.75">
      <c r="C868" s="86"/>
    </row>
    <row r="869" s="85" customFormat="1" ht="12.75">
      <c r="C869" s="86"/>
    </row>
    <row r="870" s="85" customFormat="1" ht="12.75">
      <c r="C870" s="86"/>
    </row>
    <row r="871" s="85" customFormat="1" ht="12.75">
      <c r="C871" s="86"/>
    </row>
    <row r="872" s="85" customFormat="1" ht="12.75">
      <c r="C872" s="86"/>
    </row>
    <row r="873" s="85" customFormat="1" ht="12.75">
      <c r="C873" s="86"/>
    </row>
    <row r="874" s="85" customFormat="1" ht="12.75">
      <c r="C874" s="86"/>
    </row>
    <row r="875" s="85" customFormat="1" ht="12.75">
      <c r="C875" s="86"/>
    </row>
    <row r="876" s="85" customFormat="1" ht="12.75">
      <c r="C876" s="86"/>
    </row>
    <row r="877" s="85" customFormat="1" ht="12.75">
      <c r="C877" s="86"/>
    </row>
    <row r="878" s="85" customFormat="1" ht="12.75">
      <c r="C878" s="86"/>
    </row>
    <row r="879" s="85" customFormat="1" ht="12.75">
      <c r="C879" s="86"/>
    </row>
    <row r="880" s="85" customFormat="1" ht="12.75">
      <c r="C880" s="86"/>
    </row>
    <row r="881" s="85" customFormat="1" ht="12.75">
      <c r="C881" s="86"/>
    </row>
    <row r="882" s="85" customFormat="1" ht="12.75">
      <c r="C882" s="86"/>
    </row>
    <row r="883" s="85" customFormat="1" ht="12.75">
      <c r="C883" s="86"/>
    </row>
    <row r="884" s="85" customFormat="1" ht="12.75">
      <c r="C884" s="86"/>
    </row>
    <row r="885" s="85" customFormat="1" ht="12.75">
      <c r="C885" s="86"/>
    </row>
    <row r="886" s="85" customFormat="1" ht="12.75">
      <c r="C886" s="86"/>
    </row>
    <row r="887" s="85" customFormat="1" ht="12.75">
      <c r="C887" s="86"/>
    </row>
    <row r="888" s="85" customFormat="1" ht="12.75">
      <c r="C888" s="86"/>
    </row>
    <row r="889" s="85" customFormat="1" ht="12.75">
      <c r="C889" s="86"/>
    </row>
    <row r="890" s="85" customFormat="1" ht="12.75">
      <c r="C890" s="86"/>
    </row>
    <row r="891" s="85" customFormat="1" ht="12.75">
      <c r="C891" s="86"/>
    </row>
    <row r="892" s="85" customFormat="1" ht="12.75">
      <c r="C892" s="86"/>
    </row>
    <row r="893" s="85" customFormat="1" ht="12.75">
      <c r="C893" s="86"/>
    </row>
    <row r="894" s="85" customFormat="1" ht="12.75">
      <c r="C894" s="86"/>
    </row>
    <row r="895" s="85" customFormat="1" ht="12.75">
      <c r="C895" s="86"/>
    </row>
    <row r="896" s="85" customFormat="1" ht="12.75">
      <c r="C896" s="86"/>
    </row>
    <row r="897" s="85" customFormat="1" ht="12.75">
      <c r="C897" s="86"/>
    </row>
    <row r="898" s="85" customFormat="1" ht="12.75">
      <c r="C898" s="86"/>
    </row>
    <row r="899" s="85" customFormat="1" ht="12.75">
      <c r="C899" s="86"/>
    </row>
    <row r="900" s="85" customFormat="1" ht="12.75">
      <c r="C900" s="86"/>
    </row>
    <row r="901" s="85" customFormat="1" ht="12.75">
      <c r="C901" s="86"/>
    </row>
    <row r="902" s="85" customFormat="1" ht="12.75">
      <c r="C902" s="86"/>
    </row>
    <row r="903" s="85" customFormat="1" ht="12.75">
      <c r="C903" s="86"/>
    </row>
    <row r="904" s="85" customFormat="1" ht="12.75">
      <c r="C904" s="86"/>
    </row>
    <row r="905" s="85" customFormat="1" ht="12.75">
      <c r="C905" s="86"/>
    </row>
    <row r="906" s="85" customFormat="1" ht="12.75">
      <c r="C906" s="86"/>
    </row>
    <row r="907" s="85" customFormat="1" ht="12.75">
      <c r="C907" s="86"/>
    </row>
    <row r="908" s="85" customFormat="1" ht="12.75">
      <c r="C908" s="86"/>
    </row>
    <row r="909" s="85" customFormat="1" ht="12.75">
      <c r="C909" s="86"/>
    </row>
    <row r="910" s="85" customFormat="1" ht="12.75">
      <c r="C910" s="86"/>
    </row>
    <row r="911" s="85" customFormat="1" ht="12.75">
      <c r="C911" s="86"/>
    </row>
    <row r="912" s="85" customFormat="1" ht="12.75">
      <c r="C912" s="86"/>
    </row>
    <row r="913" s="85" customFormat="1" ht="12.75">
      <c r="C913" s="86"/>
    </row>
    <row r="914" s="85" customFormat="1" ht="12.75">
      <c r="C914" s="86"/>
    </row>
    <row r="915" s="85" customFormat="1" ht="12.75">
      <c r="C915" s="86"/>
    </row>
    <row r="916" s="85" customFormat="1" ht="12.75">
      <c r="C916" s="86"/>
    </row>
    <row r="917" s="85" customFormat="1" ht="12.75">
      <c r="C917" s="86"/>
    </row>
    <row r="918" s="85" customFormat="1" ht="12.75">
      <c r="C918" s="86"/>
    </row>
    <row r="919" s="85" customFormat="1" ht="12.75">
      <c r="C919" s="86"/>
    </row>
    <row r="920" s="85" customFormat="1" ht="12.75">
      <c r="C920" s="86"/>
    </row>
    <row r="921" s="85" customFormat="1" ht="12.75">
      <c r="C921" s="86"/>
    </row>
    <row r="922" s="85" customFormat="1" ht="12.75">
      <c r="C922" s="86"/>
    </row>
    <row r="923" s="85" customFormat="1" ht="12.75">
      <c r="C923" s="86"/>
    </row>
    <row r="924" s="85" customFormat="1" ht="12.75">
      <c r="C924" s="86"/>
    </row>
    <row r="925" s="85" customFormat="1" ht="12.75">
      <c r="C925" s="86"/>
    </row>
    <row r="926" s="85" customFormat="1" ht="12.75">
      <c r="C926" s="86"/>
    </row>
    <row r="927" s="85" customFormat="1" ht="12.75">
      <c r="C927" s="86"/>
    </row>
    <row r="928" s="85" customFormat="1" ht="12.75">
      <c r="C928" s="86"/>
    </row>
    <row r="929" s="85" customFormat="1" ht="12.75">
      <c r="C929" s="86"/>
    </row>
    <row r="930" s="85" customFormat="1" ht="12.75">
      <c r="C930" s="86"/>
    </row>
    <row r="931" s="85" customFormat="1" ht="12.75">
      <c r="C931" s="86"/>
    </row>
    <row r="932" s="85" customFormat="1" ht="12.75">
      <c r="C932" s="86"/>
    </row>
    <row r="933" s="85" customFormat="1" ht="12.75">
      <c r="C933" s="86"/>
    </row>
    <row r="934" s="85" customFormat="1" ht="12.75">
      <c r="C934" s="86"/>
    </row>
    <row r="935" s="85" customFormat="1" ht="12.75">
      <c r="C935" s="86"/>
    </row>
    <row r="936" s="85" customFormat="1" ht="12.75">
      <c r="C936" s="86"/>
    </row>
    <row r="937" s="85" customFormat="1" ht="12.75">
      <c r="C937" s="86"/>
    </row>
    <row r="938" s="85" customFormat="1" ht="12.75">
      <c r="C938" s="86"/>
    </row>
    <row r="939" s="85" customFormat="1" ht="12.75">
      <c r="C939" s="86"/>
    </row>
    <row r="940" s="85" customFormat="1" ht="12.75">
      <c r="C940" s="86"/>
    </row>
    <row r="941" s="85" customFormat="1" ht="12.75">
      <c r="C941" s="86"/>
    </row>
    <row r="942" s="85" customFormat="1" ht="12.75">
      <c r="C942" s="86"/>
    </row>
    <row r="943" s="85" customFormat="1" ht="12.75">
      <c r="C943" s="86"/>
    </row>
    <row r="944" s="85" customFormat="1" ht="12.75">
      <c r="C944" s="86"/>
    </row>
    <row r="945" s="85" customFormat="1" ht="12.75">
      <c r="C945" s="86"/>
    </row>
    <row r="946" s="85" customFormat="1" ht="12.75">
      <c r="C946" s="86"/>
    </row>
    <row r="947" s="85" customFormat="1" ht="12.75">
      <c r="C947" s="86"/>
    </row>
    <row r="948" s="85" customFormat="1" ht="12.75">
      <c r="C948" s="86"/>
    </row>
    <row r="949" s="85" customFormat="1" ht="12.75">
      <c r="C949" s="86"/>
    </row>
    <row r="950" s="85" customFormat="1" ht="12.75">
      <c r="C950" s="86"/>
    </row>
    <row r="951" s="85" customFormat="1" ht="12.75">
      <c r="C951" s="86"/>
    </row>
    <row r="952" s="85" customFormat="1" ht="12.75">
      <c r="C952" s="86"/>
    </row>
    <row r="953" s="85" customFormat="1" ht="12.75">
      <c r="C953" s="86"/>
    </row>
    <row r="954" s="85" customFormat="1" ht="12.75">
      <c r="C954" s="86"/>
    </row>
    <row r="955" s="85" customFormat="1" ht="12.75">
      <c r="C955" s="86"/>
    </row>
    <row r="956" s="85" customFormat="1" ht="12.75">
      <c r="C956" s="86"/>
    </row>
    <row r="957" s="85" customFormat="1" ht="12.75">
      <c r="C957" s="86"/>
    </row>
    <row r="958" s="85" customFormat="1" ht="12.75">
      <c r="C958" s="86"/>
    </row>
    <row r="959" s="85" customFormat="1" ht="12.75">
      <c r="C959" s="86"/>
    </row>
    <row r="960" s="85" customFormat="1" ht="12.75">
      <c r="C960" s="86"/>
    </row>
    <row r="961" s="85" customFormat="1" ht="12.75">
      <c r="C961" s="86"/>
    </row>
    <row r="962" s="85" customFormat="1" ht="12.75">
      <c r="C962" s="86"/>
    </row>
    <row r="963" s="85" customFormat="1" ht="12.75">
      <c r="C963" s="86"/>
    </row>
    <row r="964" s="85" customFormat="1" ht="12.75">
      <c r="C964" s="86"/>
    </row>
    <row r="965" s="85" customFormat="1" ht="12.75">
      <c r="C965" s="86"/>
    </row>
    <row r="966" s="85" customFormat="1" ht="12.75">
      <c r="C966" s="86"/>
    </row>
    <row r="967" s="85" customFormat="1" ht="12.75">
      <c r="C967" s="86"/>
    </row>
    <row r="968" s="85" customFormat="1" ht="12.75">
      <c r="C968" s="86"/>
    </row>
    <row r="969" s="85" customFormat="1" ht="12.75">
      <c r="C969" s="86"/>
    </row>
    <row r="970" s="85" customFormat="1" ht="12.75">
      <c r="C970" s="86"/>
    </row>
    <row r="971" s="85" customFormat="1" ht="12.75">
      <c r="C971" s="86"/>
    </row>
    <row r="972" s="85" customFormat="1" ht="12.75">
      <c r="C972" s="86"/>
    </row>
    <row r="973" s="85" customFormat="1" ht="12.75">
      <c r="C973" s="86"/>
    </row>
    <row r="974" s="85" customFormat="1" ht="12.75">
      <c r="C974" s="86"/>
    </row>
    <row r="975" s="85" customFormat="1" ht="12.75">
      <c r="C975" s="86"/>
    </row>
    <row r="976" s="85" customFormat="1" ht="12.75">
      <c r="C976" s="86"/>
    </row>
    <row r="977" s="85" customFormat="1" ht="12.75">
      <c r="C977" s="86"/>
    </row>
    <row r="978" s="85" customFormat="1" ht="12.75">
      <c r="C978" s="86"/>
    </row>
    <row r="979" s="85" customFormat="1" ht="12.75">
      <c r="C979" s="86"/>
    </row>
    <row r="980" s="85" customFormat="1" ht="12.75">
      <c r="C980" s="86"/>
    </row>
    <row r="981" s="85" customFormat="1" ht="12.75">
      <c r="C981" s="86"/>
    </row>
    <row r="982" s="85" customFormat="1" ht="12.75">
      <c r="C982" s="86"/>
    </row>
    <row r="983" s="85" customFormat="1" ht="12.75">
      <c r="C983" s="86"/>
    </row>
    <row r="984" s="85" customFormat="1" ht="12.75">
      <c r="C984" s="86"/>
    </row>
    <row r="985" s="85" customFormat="1" ht="12.75">
      <c r="C985" s="86"/>
    </row>
    <row r="986" s="85" customFormat="1" ht="12.75">
      <c r="C986" s="86"/>
    </row>
    <row r="987" s="85" customFormat="1" ht="12.75">
      <c r="C987" s="86"/>
    </row>
    <row r="988" s="85" customFormat="1" ht="12.75">
      <c r="C988" s="86"/>
    </row>
    <row r="989" s="85" customFormat="1" ht="12.75">
      <c r="C989" s="86"/>
    </row>
    <row r="990" s="85" customFormat="1" ht="12.75">
      <c r="C990" s="86"/>
    </row>
    <row r="991" s="85" customFormat="1" ht="12.75">
      <c r="C991" s="86"/>
    </row>
    <row r="992" s="85" customFormat="1" ht="12.75">
      <c r="C992" s="86"/>
    </row>
    <row r="993" s="85" customFormat="1" ht="12.75">
      <c r="C993" s="86"/>
    </row>
    <row r="994" s="85" customFormat="1" ht="12.75">
      <c r="C994" s="86"/>
    </row>
    <row r="995" s="85" customFormat="1" ht="12.75">
      <c r="C995" s="86"/>
    </row>
    <row r="996" s="85" customFormat="1" ht="12.75">
      <c r="C996" s="86"/>
    </row>
    <row r="997" s="85" customFormat="1" ht="12.75">
      <c r="C997" s="86"/>
    </row>
    <row r="998" s="85" customFormat="1" ht="12.75">
      <c r="C998" s="86"/>
    </row>
    <row r="999" s="85" customFormat="1" ht="12.75">
      <c r="C999" s="86"/>
    </row>
    <row r="1000" s="85" customFormat="1" ht="12.75">
      <c r="C1000" s="86"/>
    </row>
    <row r="1001" s="85" customFormat="1" ht="12.75">
      <c r="C1001" s="86"/>
    </row>
    <row r="1002" s="85" customFormat="1" ht="12.75">
      <c r="C1002" s="86"/>
    </row>
    <row r="1003" s="85" customFormat="1" ht="12.75">
      <c r="C1003" s="86"/>
    </row>
    <row r="1004" s="85" customFormat="1" ht="12.75">
      <c r="C1004" s="86"/>
    </row>
    <row r="1005" s="85" customFormat="1" ht="12.75">
      <c r="C1005" s="86"/>
    </row>
    <row r="1006" s="85" customFormat="1" ht="12.75">
      <c r="C1006" s="86"/>
    </row>
    <row r="1007" s="85" customFormat="1" ht="12.75">
      <c r="C1007" s="86"/>
    </row>
    <row r="1008" s="85" customFormat="1" ht="12.75">
      <c r="C1008" s="86"/>
    </row>
    <row r="1009" s="85" customFormat="1" ht="12.75">
      <c r="C1009" s="86"/>
    </row>
    <row r="1010" s="85" customFormat="1" ht="12.75">
      <c r="C1010" s="86"/>
    </row>
    <row r="1011" s="85" customFormat="1" ht="12.75">
      <c r="C1011" s="86"/>
    </row>
    <row r="1012" s="85" customFormat="1" ht="12.75">
      <c r="C1012" s="86"/>
    </row>
    <row r="1013" s="85" customFormat="1" ht="12.75">
      <c r="C1013" s="86"/>
    </row>
    <row r="1014" s="85" customFormat="1" ht="12.75">
      <c r="C1014" s="86"/>
    </row>
    <row r="1015" s="85" customFormat="1" ht="12.75">
      <c r="C1015" s="86"/>
    </row>
    <row r="1016" s="85" customFormat="1" ht="12.75">
      <c r="C1016" s="86"/>
    </row>
    <row r="1017" s="85" customFormat="1" ht="12.75">
      <c r="C1017" s="86"/>
    </row>
    <row r="1018" s="85" customFormat="1" ht="12.75">
      <c r="C1018" s="86"/>
    </row>
    <row r="1019" s="85" customFormat="1" ht="12.75">
      <c r="C1019" s="86"/>
    </row>
    <row r="1020" s="85" customFormat="1" ht="12.75">
      <c r="C1020" s="86"/>
    </row>
    <row r="1021" s="85" customFormat="1" ht="12.75">
      <c r="C1021" s="86"/>
    </row>
    <row r="1022" s="85" customFormat="1" ht="12.75">
      <c r="C1022" s="86"/>
    </row>
    <row r="1023" s="85" customFormat="1" ht="12.75">
      <c r="C1023" s="86"/>
    </row>
    <row r="1024" s="85" customFormat="1" ht="12.75">
      <c r="C1024" s="86"/>
    </row>
    <row r="1025" s="85" customFormat="1" ht="12.75">
      <c r="C1025" s="86"/>
    </row>
    <row r="1026" s="85" customFormat="1" ht="12.75">
      <c r="C1026" s="86"/>
    </row>
    <row r="1027" s="85" customFormat="1" ht="12.75">
      <c r="C1027" s="86"/>
    </row>
    <row r="1028" s="85" customFormat="1" ht="12.75">
      <c r="C1028" s="86"/>
    </row>
    <row r="1029" s="85" customFormat="1" ht="12.75">
      <c r="C1029" s="86"/>
    </row>
    <row r="1030" s="85" customFormat="1" ht="12.75">
      <c r="C1030" s="86"/>
    </row>
    <row r="1031" s="85" customFormat="1" ht="12.75">
      <c r="C1031" s="86"/>
    </row>
    <row r="1032" s="85" customFormat="1" ht="12.75">
      <c r="C1032" s="86"/>
    </row>
    <row r="1033" s="85" customFormat="1" ht="12.75">
      <c r="C1033" s="86"/>
    </row>
    <row r="1034" s="85" customFormat="1" ht="12.75">
      <c r="C1034" s="86"/>
    </row>
    <row r="1035" s="85" customFormat="1" ht="12.75">
      <c r="C1035" s="86"/>
    </row>
    <row r="1036" s="85" customFormat="1" ht="12.75">
      <c r="C1036" s="86"/>
    </row>
    <row r="1037" s="85" customFormat="1" ht="12.75">
      <c r="C1037" s="86"/>
    </row>
    <row r="1038" s="85" customFormat="1" ht="12.75">
      <c r="C1038" s="86"/>
    </row>
    <row r="1039" s="85" customFormat="1" ht="12.75">
      <c r="C1039" s="86"/>
    </row>
    <row r="1040" s="85" customFormat="1" ht="12.75">
      <c r="C1040" s="86"/>
    </row>
    <row r="1041" s="85" customFormat="1" ht="12.75">
      <c r="C1041" s="86"/>
    </row>
    <row r="1042" s="85" customFormat="1" ht="12.75">
      <c r="C1042" s="86"/>
    </row>
    <row r="1043" s="85" customFormat="1" ht="12.75">
      <c r="C1043" s="86"/>
    </row>
    <row r="1044" s="85" customFormat="1" ht="12.75">
      <c r="C1044" s="86"/>
    </row>
    <row r="1045" s="85" customFormat="1" ht="12.75">
      <c r="C1045" s="86"/>
    </row>
    <row r="1046" s="85" customFormat="1" ht="12.75">
      <c r="C1046" s="86"/>
    </row>
    <row r="1047" s="85" customFormat="1" ht="12.75">
      <c r="C1047" s="86"/>
    </row>
    <row r="1048" s="85" customFormat="1" ht="12.75">
      <c r="C1048" s="86"/>
    </row>
    <row r="1049" s="85" customFormat="1" ht="12.75">
      <c r="C1049" s="86"/>
    </row>
    <row r="1050" s="85" customFormat="1" ht="12.75">
      <c r="C1050" s="86"/>
    </row>
    <row r="1051" s="85" customFormat="1" ht="12.75">
      <c r="C1051" s="86"/>
    </row>
    <row r="1052" s="85" customFormat="1" ht="12.75">
      <c r="C1052" s="86"/>
    </row>
    <row r="1053" s="85" customFormat="1" ht="12.75">
      <c r="C1053" s="86"/>
    </row>
    <row r="1054" s="85" customFormat="1" ht="12.75">
      <c r="C1054" s="86"/>
    </row>
    <row r="1055" s="85" customFormat="1" ht="12.75">
      <c r="C1055" s="86"/>
    </row>
    <row r="1056" s="85" customFormat="1" ht="12.75">
      <c r="C1056" s="86"/>
    </row>
    <row r="1057" s="85" customFormat="1" ht="12.75">
      <c r="C1057" s="86"/>
    </row>
    <row r="1058" s="85" customFormat="1" ht="12.75">
      <c r="C1058" s="86"/>
    </row>
    <row r="1059" s="85" customFormat="1" ht="12.75">
      <c r="C1059" s="86"/>
    </row>
    <row r="1060" s="85" customFormat="1" ht="12.75">
      <c r="C1060" s="86"/>
    </row>
    <row r="1061" s="85" customFormat="1" ht="12.75">
      <c r="C1061" s="86"/>
    </row>
    <row r="1062" s="85" customFormat="1" ht="12.75">
      <c r="C1062" s="86"/>
    </row>
    <row r="1063" s="85" customFormat="1" ht="12.75">
      <c r="C1063" s="86"/>
    </row>
    <row r="1064" s="85" customFormat="1" ht="12.75">
      <c r="C1064" s="86"/>
    </row>
    <row r="1065" s="85" customFormat="1" ht="12.75">
      <c r="C1065" s="86"/>
    </row>
    <row r="1066" s="85" customFormat="1" ht="12.75">
      <c r="C1066" s="86"/>
    </row>
    <row r="1067" s="85" customFormat="1" ht="12.75">
      <c r="C1067" s="86"/>
    </row>
    <row r="1068" s="85" customFormat="1" ht="12.75">
      <c r="C1068" s="86"/>
    </row>
    <row r="1069" s="85" customFormat="1" ht="12.75">
      <c r="C1069" s="86"/>
    </row>
    <row r="1070" s="85" customFormat="1" ht="12.75">
      <c r="C1070" s="86"/>
    </row>
    <row r="1071" s="85" customFormat="1" ht="12.75">
      <c r="C1071" s="86"/>
    </row>
    <row r="1072" s="85" customFormat="1" ht="12.75">
      <c r="C1072" s="86"/>
    </row>
    <row r="1073" s="85" customFormat="1" ht="12.75">
      <c r="C1073" s="86"/>
    </row>
    <row r="1074" s="85" customFormat="1" ht="12.75">
      <c r="C1074" s="86"/>
    </row>
    <row r="1075" s="85" customFormat="1" ht="12.75">
      <c r="C1075" s="86"/>
    </row>
    <row r="1076" s="85" customFormat="1" ht="12.75">
      <c r="C1076" s="86"/>
    </row>
    <row r="1077" s="85" customFormat="1" ht="12.75">
      <c r="C1077" s="86"/>
    </row>
    <row r="1078" s="85" customFormat="1" ht="12.75">
      <c r="C1078" s="86"/>
    </row>
    <row r="1079" s="85" customFormat="1" ht="12.75">
      <c r="C1079" s="86"/>
    </row>
    <row r="1080" s="85" customFormat="1" ht="12.75">
      <c r="C1080" s="86"/>
    </row>
    <row r="1081" s="85" customFormat="1" ht="12.75">
      <c r="C1081" s="86"/>
    </row>
    <row r="1082" s="85" customFormat="1" ht="12.75">
      <c r="C1082" s="86"/>
    </row>
    <row r="1083" s="85" customFormat="1" ht="12.75">
      <c r="C1083" s="86"/>
    </row>
    <row r="1084" s="85" customFormat="1" ht="12.75">
      <c r="C1084" s="86"/>
    </row>
    <row r="1085" s="85" customFormat="1" ht="12.75">
      <c r="C1085" s="86"/>
    </row>
    <row r="1086" s="85" customFormat="1" ht="12.75">
      <c r="C1086" s="86"/>
    </row>
    <row r="1087" s="85" customFormat="1" ht="12.75">
      <c r="C1087" s="86"/>
    </row>
    <row r="1088" s="85" customFormat="1" ht="12.75">
      <c r="C1088" s="86"/>
    </row>
    <row r="1089" s="85" customFormat="1" ht="12.75">
      <c r="C1089" s="86"/>
    </row>
    <row r="1090" s="85" customFormat="1" ht="12.75">
      <c r="C1090" s="86"/>
    </row>
    <row r="1091" s="85" customFormat="1" ht="12.75">
      <c r="C1091" s="86"/>
    </row>
    <row r="1092" s="85" customFormat="1" ht="12.75">
      <c r="C1092" s="86"/>
    </row>
    <row r="1093" s="85" customFormat="1" ht="12.75">
      <c r="C1093" s="86"/>
    </row>
    <row r="1094" s="85" customFormat="1" ht="12.75">
      <c r="C1094" s="86"/>
    </row>
    <row r="1095" s="85" customFormat="1" ht="12.75">
      <c r="C1095" s="86"/>
    </row>
    <row r="1096" s="85" customFormat="1" ht="12.75">
      <c r="C1096" s="86"/>
    </row>
    <row r="1097" s="85" customFormat="1" ht="12.75">
      <c r="C1097" s="86"/>
    </row>
    <row r="1098" s="85" customFormat="1" ht="12.75">
      <c r="C1098" s="86"/>
    </row>
    <row r="1099" s="85" customFormat="1" ht="12.75">
      <c r="C1099" s="86"/>
    </row>
    <row r="1100" s="85" customFormat="1" ht="12.75">
      <c r="C1100" s="86"/>
    </row>
    <row r="1101" s="85" customFormat="1" ht="12.75">
      <c r="C1101" s="86"/>
    </row>
    <row r="1102" s="85" customFormat="1" ht="12.75">
      <c r="C1102" s="86"/>
    </row>
    <row r="1103" s="85" customFormat="1" ht="12.75">
      <c r="C1103" s="86"/>
    </row>
    <row r="1104" s="85" customFormat="1" ht="12.75">
      <c r="C1104" s="86"/>
    </row>
    <row r="1105" s="85" customFormat="1" ht="12.75">
      <c r="C1105" s="86"/>
    </row>
    <row r="1106" s="85" customFormat="1" ht="12.75">
      <c r="C1106" s="86"/>
    </row>
    <row r="1107" s="85" customFormat="1" ht="12.75">
      <c r="C1107" s="86"/>
    </row>
    <row r="1108" s="85" customFormat="1" ht="12.75">
      <c r="C1108" s="86"/>
    </row>
    <row r="1109" s="85" customFormat="1" ht="12.75">
      <c r="C1109" s="86"/>
    </row>
    <row r="1110" s="85" customFormat="1" ht="12.75">
      <c r="C1110" s="86"/>
    </row>
    <row r="1111" s="85" customFormat="1" ht="12.75">
      <c r="C1111" s="86"/>
    </row>
    <row r="1112" s="85" customFormat="1" ht="12.75">
      <c r="C1112" s="86"/>
    </row>
    <row r="1113" s="85" customFormat="1" ht="12.75">
      <c r="C1113" s="86"/>
    </row>
    <row r="1114" s="85" customFormat="1" ht="12.75">
      <c r="C1114" s="86"/>
    </row>
    <row r="1115" s="85" customFormat="1" ht="12.75">
      <c r="C1115" s="86"/>
    </row>
    <row r="1116" s="85" customFormat="1" ht="12.75">
      <c r="C1116" s="86"/>
    </row>
    <row r="1117" s="85" customFormat="1" ht="12.75">
      <c r="C1117" s="86"/>
    </row>
    <row r="1118" s="85" customFormat="1" ht="12.75">
      <c r="C1118" s="86"/>
    </row>
    <row r="1119" s="85" customFormat="1" ht="12.75">
      <c r="C1119" s="86"/>
    </row>
    <row r="1120" s="85" customFormat="1" ht="12.75">
      <c r="C1120" s="86"/>
    </row>
    <row r="1121" s="85" customFormat="1" ht="12.75">
      <c r="C1121" s="86"/>
    </row>
    <row r="1122" s="85" customFormat="1" ht="12.75">
      <c r="C1122" s="86"/>
    </row>
    <row r="1123" s="85" customFormat="1" ht="12.75">
      <c r="C1123" s="86"/>
    </row>
    <row r="1124" s="85" customFormat="1" ht="12.75">
      <c r="C1124" s="86"/>
    </row>
    <row r="1125" s="85" customFormat="1" ht="12.75">
      <c r="C1125" s="86"/>
    </row>
    <row r="1126" s="85" customFormat="1" ht="12.75">
      <c r="C1126" s="86"/>
    </row>
    <row r="1127" s="85" customFormat="1" ht="12.75">
      <c r="C1127" s="86"/>
    </row>
    <row r="1128" s="85" customFormat="1" ht="12.75">
      <c r="C1128" s="86"/>
    </row>
    <row r="1129" s="85" customFormat="1" ht="12.75">
      <c r="C1129" s="86"/>
    </row>
    <row r="1130" s="85" customFormat="1" ht="12.75">
      <c r="C1130" s="86"/>
    </row>
    <row r="1131" s="85" customFormat="1" ht="12.75">
      <c r="C1131" s="86"/>
    </row>
    <row r="1132" s="85" customFormat="1" ht="12.75">
      <c r="C1132" s="86"/>
    </row>
    <row r="1133" s="85" customFormat="1" ht="12.75">
      <c r="C1133" s="86"/>
    </row>
    <row r="1134" s="85" customFormat="1" ht="12.75">
      <c r="C1134" s="86"/>
    </row>
    <row r="1135" s="85" customFormat="1" ht="12.75">
      <c r="C1135" s="86"/>
    </row>
    <row r="1136" s="85" customFormat="1" ht="12.75">
      <c r="C1136" s="86"/>
    </row>
    <row r="1137" s="85" customFormat="1" ht="12.75">
      <c r="C1137" s="86"/>
    </row>
    <row r="1138" s="85" customFormat="1" ht="12.75">
      <c r="C1138" s="86"/>
    </row>
    <row r="1139" s="85" customFormat="1" ht="12.75">
      <c r="C1139" s="86"/>
    </row>
    <row r="1140" s="85" customFormat="1" ht="12.75">
      <c r="C1140" s="86"/>
    </row>
    <row r="1141" s="85" customFormat="1" ht="12.75">
      <c r="C1141" s="86"/>
    </row>
    <row r="1142" s="85" customFormat="1" ht="12.75">
      <c r="C1142" s="86"/>
    </row>
    <row r="1143" s="85" customFormat="1" ht="12.75">
      <c r="C1143" s="86"/>
    </row>
    <row r="1144" s="85" customFormat="1" ht="12.75">
      <c r="C1144" s="86"/>
    </row>
    <row r="1145" s="85" customFormat="1" ht="12.75">
      <c r="C1145" s="86"/>
    </row>
    <row r="1146" s="85" customFormat="1" ht="12.75">
      <c r="C1146" s="86"/>
    </row>
    <row r="1147" s="85" customFormat="1" ht="12.75">
      <c r="C1147" s="86"/>
    </row>
    <row r="1148" s="85" customFormat="1" ht="12.75">
      <c r="C1148" s="86"/>
    </row>
    <row r="1149" s="85" customFormat="1" ht="12.75">
      <c r="C1149" s="86"/>
    </row>
    <row r="1150" s="85" customFormat="1" ht="12.75">
      <c r="C1150" s="86"/>
    </row>
    <row r="1151" s="85" customFormat="1" ht="12.75">
      <c r="C1151" s="86"/>
    </row>
    <row r="1152" s="85" customFormat="1" ht="12.75">
      <c r="C1152" s="86"/>
    </row>
    <row r="1153" s="85" customFormat="1" ht="12.75">
      <c r="C1153" s="86"/>
    </row>
    <row r="1154" s="85" customFormat="1" ht="12.75">
      <c r="C1154" s="86"/>
    </row>
    <row r="1155" s="85" customFormat="1" ht="12.75">
      <c r="C1155" s="86"/>
    </row>
    <row r="1156" s="85" customFormat="1" ht="12.75">
      <c r="C1156" s="86"/>
    </row>
    <row r="1157" s="85" customFormat="1" ht="12.75">
      <c r="C1157" s="86"/>
    </row>
    <row r="1158" s="85" customFormat="1" ht="12.75">
      <c r="C1158" s="86"/>
    </row>
    <row r="1159" s="85" customFormat="1" ht="12.75">
      <c r="C1159" s="86"/>
    </row>
    <row r="1160" s="85" customFormat="1" ht="12.75">
      <c r="C1160" s="86"/>
    </row>
    <row r="1161" s="85" customFormat="1" ht="12.75">
      <c r="C1161" s="86"/>
    </row>
    <row r="1162" s="85" customFormat="1" ht="12.75">
      <c r="C1162" s="86"/>
    </row>
    <row r="1163" s="85" customFormat="1" ht="12.75">
      <c r="C1163" s="86"/>
    </row>
    <row r="1164" s="85" customFormat="1" ht="12.75">
      <c r="C1164" s="86"/>
    </row>
    <row r="1165" s="85" customFormat="1" ht="12.75">
      <c r="C1165" s="86"/>
    </row>
    <row r="1166" s="85" customFormat="1" ht="12.75">
      <c r="C1166" s="86"/>
    </row>
    <row r="1167" s="85" customFormat="1" ht="12.75">
      <c r="C1167" s="86"/>
    </row>
    <row r="1168" s="85" customFormat="1" ht="12.75">
      <c r="C1168" s="86"/>
    </row>
    <row r="1169" s="85" customFormat="1" ht="12.75">
      <c r="C1169" s="86"/>
    </row>
    <row r="1170" s="85" customFormat="1" ht="12.75">
      <c r="C1170" s="86"/>
    </row>
    <row r="1171" s="85" customFormat="1" ht="12.75">
      <c r="C1171" s="86"/>
    </row>
    <row r="1172" s="85" customFormat="1" ht="12.75">
      <c r="C1172" s="86"/>
    </row>
    <row r="1173" s="85" customFormat="1" ht="12.75">
      <c r="C1173" s="86"/>
    </row>
    <row r="1174" s="85" customFormat="1" ht="12.75">
      <c r="C1174" s="86"/>
    </row>
    <row r="1175" s="85" customFormat="1" ht="12.75">
      <c r="C1175" s="86"/>
    </row>
    <row r="1176" s="85" customFormat="1" ht="12.75">
      <c r="C1176" s="86"/>
    </row>
    <row r="1177" s="85" customFormat="1" ht="12.75">
      <c r="C1177" s="86"/>
    </row>
    <row r="1178" s="85" customFormat="1" ht="12.75">
      <c r="C1178" s="86"/>
    </row>
    <row r="1179" s="85" customFormat="1" ht="12.75">
      <c r="C1179" s="86"/>
    </row>
    <row r="1180" s="85" customFormat="1" ht="12.75">
      <c r="C1180" s="86"/>
    </row>
    <row r="1181" s="85" customFormat="1" ht="12.75">
      <c r="C1181" s="86"/>
    </row>
    <row r="1182" s="85" customFormat="1" ht="12.75">
      <c r="C1182" s="86"/>
    </row>
    <row r="1183" s="85" customFormat="1" ht="12.75">
      <c r="C1183" s="86"/>
    </row>
    <row r="1184" s="85" customFormat="1" ht="12.75">
      <c r="C1184" s="86"/>
    </row>
    <row r="1185" s="85" customFormat="1" ht="12.75">
      <c r="C1185" s="86"/>
    </row>
    <row r="1186" s="85" customFormat="1" ht="12.75">
      <c r="C1186" s="86"/>
    </row>
    <row r="1187" s="85" customFormat="1" ht="12.75">
      <c r="C1187" s="86"/>
    </row>
    <row r="1188" s="85" customFormat="1" ht="12.75">
      <c r="C1188" s="86"/>
    </row>
    <row r="1189" s="85" customFormat="1" ht="12.75">
      <c r="C1189" s="86"/>
    </row>
    <row r="1190" s="85" customFormat="1" ht="12.75">
      <c r="C1190" s="86"/>
    </row>
    <row r="1191" s="85" customFormat="1" ht="12.75">
      <c r="C1191" s="86"/>
    </row>
    <row r="1192" s="85" customFormat="1" ht="12.75">
      <c r="C1192" s="86"/>
    </row>
    <row r="1193" s="85" customFormat="1" ht="12.75">
      <c r="C1193" s="86"/>
    </row>
    <row r="1194" s="85" customFormat="1" ht="12.75">
      <c r="C1194" s="86"/>
    </row>
    <row r="1195" s="85" customFormat="1" ht="12.75">
      <c r="C1195" s="86"/>
    </row>
    <row r="1196" s="85" customFormat="1" ht="12.75">
      <c r="C1196" s="86"/>
    </row>
    <row r="1197" s="85" customFormat="1" ht="12.75">
      <c r="C1197" s="86"/>
    </row>
    <row r="1198" s="85" customFormat="1" ht="12.75">
      <c r="C1198" s="86"/>
    </row>
    <row r="1199" s="85" customFormat="1" ht="12.75">
      <c r="C1199" s="86"/>
    </row>
    <row r="1200" s="85" customFormat="1" ht="12.75">
      <c r="C1200" s="86"/>
    </row>
    <row r="1201" s="85" customFormat="1" ht="12.75">
      <c r="C1201" s="86"/>
    </row>
    <row r="1202" s="85" customFormat="1" ht="12.75">
      <c r="C1202" s="86"/>
    </row>
    <row r="1203" s="85" customFormat="1" ht="12.75">
      <c r="C1203" s="86"/>
    </row>
    <row r="1204" s="85" customFormat="1" ht="12.75">
      <c r="C1204" s="86"/>
    </row>
    <row r="1205" s="85" customFormat="1" ht="12.75">
      <c r="C1205" s="86"/>
    </row>
    <row r="1206" s="85" customFormat="1" ht="12.75">
      <c r="C1206" s="86"/>
    </row>
    <row r="1207" s="85" customFormat="1" ht="12.75">
      <c r="C1207" s="86"/>
    </row>
    <row r="1208" s="85" customFormat="1" ht="12.75">
      <c r="C1208" s="86"/>
    </row>
    <row r="1209" s="85" customFormat="1" ht="12.75">
      <c r="C1209" s="86"/>
    </row>
    <row r="1210" s="85" customFormat="1" ht="12.75">
      <c r="C1210" s="86"/>
    </row>
    <row r="1211" s="85" customFormat="1" ht="12.75">
      <c r="C1211" s="86"/>
    </row>
    <row r="1212" s="85" customFormat="1" ht="12.75">
      <c r="C1212" s="86"/>
    </row>
    <row r="1213" s="85" customFormat="1" ht="12.75">
      <c r="C1213" s="86"/>
    </row>
    <row r="1214" s="85" customFormat="1" ht="12.75">
      <c r="C1214" s="86"/>
    </row>
    <row r="1215" s="85" customFormat="1" ht="12.75">
      <c r="C1215" s="86"/>
    </row>
    <row r="1216" s="85" customFormat="1" ht="12.75">
      <c r="C1216" s="86"/>
    </row>
    <row r="1217" s="85" customFormat="1" ht="12.75">
      <c r="C1217" s="86"/>
    </row>
    <row r="1218" s="85" customFormat="1" ht="12.75">
      <c r="C1218" s="86"/>
    </row>
    <row r="1219" s="85" customFormat="1" ht="12.75">
      <c r="C1219" s="86"/>
    </row>
    <row r="1220" s="85" customFormat="1" ht="12.75">
      <c r="C1220" s="86"/>
    </row>
    <row r="1221" s="85" customFormat="1" ht="12.75">
      <c r="C1221" s="86"/>
    </row>
    <row r="1222" s="85" customFormat="1" ht="12.75">
      <c r="C1222" s="86"/>
    </row>
    <row r="1223" s="85" customFormat="1" ht="12.75">
      <c r="C1223" s="86"/>
    </row>
    <row r="1224" s="85" customFormat="1" ht="12.75">
      <c r="C1224" s="86"/>
    </row>
    <row r="1225" s="85" customFormat="1" ht="12.75">
      <c r="C1225" s="86"/>
    </row>
    <row r="1226" s="85" customFormat="1" ht="12.75">
      <c r="C1226" s="86"/>
    </row>
    <row r="1227" s="85" customFormat="1" ht="12.75">
      <c r="C1227" s="86"/>
    </row>
    <row r="1228" s="85" customFormat="1" ht="12.75">
      <c r="C1228" s="86"/>
    </row>
    <row r="1229" s="85" customFormat="1" ht="12.75">
      <c r="C1229" s="86"/>
    </row>
    <row r="1230" s="85" customFormat="1" ht="12.75">
      <c r="C1230" s="86"/>
    </row>
    <row r="1231" s="85" customFormat="1" ht="12.75">
      <c r="C1231" s="86"/>
    </row>
    <row r="1232" s="85" customFormat="1" ht="12.75">
      <c r="C1232" s="86"/>
    </row>
    <row r="1233" s="85" customFormat="1" ht="12.75">
      <c r="C1233" s="86"/>
    </row>
    <row r="1234" s="85" customFormat="1" ht="12.75">
      <c r="C1234" s="86"/>
    </row>
    <row r="1235" s="85" customFormat="1" ht="12.75">
      <c r="C1235" s="86"/>
    </row>
    <row r="1236" s="85" customFormat="1" ht="12.75">
      <c r="C1236" s="86"/>
    </row>
    <row r="1237" s="85" customFormat="1" ht="12.75">
      <c r="C1237" s="86"/>
    </row>
    <row r="1238" s="85" customFormat="1" ht="12.75">
      <c r="C1238" s="86"/>
    </row>
    <row r="1239" s="85" customFormat="1" ht="12.75">
      <c r="C1239" s="86"/>
    </row>
    <row r="1240" s="85" customFormat="1" ht="12.75">
      <c r="C1240" s="86"/>
    </row>
    <row r="1241" s="85" customFormat="1" ht="12.75">
      <c r="C1241" s="86"/>
    </row>
    <row r="1242" s="85" customFormat="1" ht="12.75">
      <c r="C1242" s="86"/>
    </row>
    <row r="1243" s="85" customFormat="1" ht="12.75">
      <c r="C1243" s="86"/>
    </row>
    <row r="1244" s="85" customFormat="1" ht="12.75">
      <c r="C1244" s="86"/>
    </row>
    <row r="1245" s="85" customFormat="1" ht="12.75">
      <c r="C1245" s="86"/>
    </row>
    <row r="1246" s="85" customFormat="1" ht="12.75">
      <c r="C1246" s="86"/>
    </row>
    <row r="1247" s="85" customFormat="1" ht="12.75">
      <c r="C1247" s="86"/>
    </row>
    <row r="1248" s="85" customFormat="1" ht="12.75">
      <c r="C1248" s="86"/>
    </row>
    <row r="1249" s="85" customFormat="1" ht="12.75">
      <c r="C1249" s="86"/>
    </row>
    <row r="1250" s="85" customFormat="1" ht="12.75">
      <c r="C1250" s="86"/>
    </row>
    <row r="1251" s="85" customFormat="1" ht="12.75">
      <c r="C1251" s="86"/>
    </row>
    <row r="1252" s="85" customFormat="1" ht="12.75">
      <c r="C1252" s="86"/>
    </row>
    <row r="1253" s="85" customFormat="1" ht="12.75">
      <c r="C1253" s="86"/>
    </row>
    <row r="1254" s="85" customFormat="1" ht="12.75">
      <c r="C1254" s="86"/>
    </row>
    <row r="1255" s="85" customFormat="1" ht="12.75">
      <c r="C1255" s="86"/>
    </row>
    <row r="1256" s="85" customFormat="1" ht="12.75">
      <c r="C1256" s="86"/>
    </row>
    <row r="1257" s="85" customFormat="1" ht="12.75">
      <c r="C1257" s="86"/>
    </row>
    <row r="1258" s="85" customFormat="1" ht="12.75">
      <c r="C1258" s="86"/>
    </row>
    <row r="1259" s="85" customFormat="1" ht="12.75">
      <c r="C1259" s="86"/>
    </row>
    <row r="1260" s="85" customFormat="1" ht="12.75">
      <c r="C1260" s="86"/>
    </row>
    <row r="1261" s="85" customFormat="1" ht="12.75">
      <c r="C1261" s="86"/>
    </row>
    <row r="1262" s="85" customFormat="1" ht="12.75">
      <c r="C1262" s="86"/>
    </row>
    <row r="1263" s="85" customFormat="1" ht="12.75">
      <c r="C1263" s="86"/>
    </row>
    <row r="1264" s="85" customFormat="1" ht="12.75">
      <c r="C1264" s="86"/>
    </row>
    <row r="1265" s="85" customFormat="1" ht="12.75">
      <c r="C1265" s="86"/>
    </row>
    <row r="1266" s="85" customFormat="1" ht="12.75">
      <c r="C1266" s="86"/>
    </row>
    <row r="1267" s="85" customFormat="1" ht="12.75">
      <c r="C1267" s="86"/>
    </row>
    <row r="1268" s="85" customFormat="1" ht="12.75">
      <c r="C1268" s="86"/>
    </row>
    <row r="1269" s="85" customFormat="1" ht="12.75">
      <c r="C1269" s="86"/>
    </row>
    <row r="1270" s="85" customFormat="1" ht="12.75">
      <c r="C1270" s="86"/>
    </row>
    <row r="1271" s="85" customFormat="1" ht="12.75">
      <c r="C1271" s="86"/>
    </row>
    <row r="1272" s="85" customFormat="1" ht="12.75">
      <c r="C1272" s="86"/>
    </row>
    <row r="1273" s="85" customFormat="1" ht="12.75">
      <c r="C1273" s="86"/>
    </row>
    <row r="1274" s="85" customFormat="1" ht="12.75">
      <c r="C1274" s="86"/>
    </row>
    <row r="1275" s="85" customFormat="1" ht="12.75">
      <c r="C1275" s="86"/>
    </row>
    <row r="1276" s="85" customFormat="1" ht="12.75">
      <c r="C1276" s="86"/>
    </row>
    <row r="1277" s="85" customFormat="1" ht="12.75">
      <c r="C1277" s="86"/>
    </row>
    <row r="1278" s="85" customFormat="1" ht="12.75">
      <c r="C1278" s="86"/>
    </row>
    <row r="1279" s="85" customFormat="1" ht="12.75">
      <c r="C1279" s="86"/>
    </row>
    <row r="1280" s="85" customFormat="1" ht="12.75">
      <c r="C1280" s="86"/>
    </row>
    <row r="1281" s="85" customFormat="1" ht="12.75">
      <c r="C1281" s="86"/>
    </row>
    <row r="1282" s="85" customFormat="1" ht="12.75">
      <c r="C1282" s="86"/>
    </row>
    <row r="1283" s="85" customFormat="1" ht="12.75">
      <c r="C1283" s="86"/>
    </row>
    <row r="1284" s="85" customFormat="1" ht="12.75">
      <c r="C1284" s="86"/>
    </row>
    <row r="1285" s="85" customFormat="1" ht="12.75">
      <c r="C1285" s="86"/>
    </row>
    <row r="1286" s="85" customFormat="1" ht="12.75">
      <c r="C1286" s="86"/>
    </row>
    <row r="1287" s="85" customFormat="1" ht="12.75">
      <c r="C1287" s="86"/>
    </row>
    <row r="1288" s="85" customFormat="1" ht="12.75">
      <c r="C1288" s="86"/>
    </row>
    <row r="1289" s="85" customFormat="1" ht="12.75">
      <c r="C1289" s="86"/>
    </row>
    <row r="1290" s="85" customFormat="1" ht="12.75">
      <c r="C1290" s="86"/>
    </row>
    <row r="1291" s="85" customFormat="1" ht="12.75">
      <c r="C1291" s="86"/>
    </row>
    <row r="1292" s="85" customFormat="1" ht="12.75">
      <c r="C1292" s="86"/>
    </row>
    <row r="1293" s="85" customFormat="1" ht="12.75">
      <c r="C1293" s="86"/>
    </row>
    <row r="1294" s="85" customFormat="1" ht="12.75">
      <c r="C1294" s="86"/>
    </row>
    <row r="1295" s="85" customFormat="1" ht="12.75">
      <c r="C1295" s="86"/>
    </row>
    <row r="1296" s="85" customFormat="1" ht="12.75">
      <c r="C1296" s="86"/>
    </row>
    <row r="1297" s="85" customFormat="1" ht="12.75">
      <c r="C1297" s="86"/>
    </row>
    <row r="1298" s="85" customFormat="1" ht="12.75">
      <c r="C1298" s="86"/>
    </row>
    <row r="1299" s="85" customFormat="1" ht="12.75">
      <c r="C1299" s="86"/>
    </row>
    <row r="1300" s="85" customFormat="1" ht="12.75">
      <c r="C1300" s="86"/>
    </row>
    <row r="1301" s="85" customFormat="1" ht="12.75">
      <c r="C1301" s="86"/>
    </row>
    <row r="1302" s="85" customFormat="1" ht="12.75">
      <c r="C1302" s="86"/>
    </row>
    <row r="1303" s="85" customFormat="1" ht="12.75">
      <c r="C1303" s="86"/>
    </row>
    <row r="1304" s="85" customFormat="1" ht="12.75">
      <c r="C1304" s="86"/>
    </row>
    <row r="1305" s="85" customFormat="1" ht="12.75">
      <c r="C1305" s="86"/>
    </row>
    <row r="1306" s="85" customFormat="1" ht="12.75">
      <c r="C1306" s="86"/>
    </row>
    <row r="1307" s="85" customFormat="1" ht="12.75">
      <c r="C1307" s="86"/>
    </row>
    <row r="1308" s="85" customFormat="1" ht="12.75">
      <c r="C1308" s="86"/>
    </row>
    <row r="1309" s="85" customFormat="1" ht="12.75">
      <c r="C1309" s="86"/>
    </row>
    <row r="1310" s="85" customFormat="1" ht="12.75">
      <c r="C1310" s="86"/>
    </row>
    <row r="1311" s="85" customFormat="1" ht="12.75">
      <c r="C1311" s="86"/>
    </row>
    <row r="1312" s="85" customFormat="1" ht="12.75">
      <c r="C1312" s="86"/>
    </row>
    <row r="1313" s="85" customFormat="1" ht="12.75">
      <c r="C1313" s="86"/>
    </row>
    <row r="1314" s="85" customFormat="1" ht="12.75">
      <c r="C1314" s="86"/>
    </row>
    <row r="1315" s="85" customFormat="1" ht="12.75">
      <c r="C1315" s="86"/>
    </row>
    <row r="1316" s="85" customFormat="1" ht="12.75">
      <c r="C1316" s="86"/>
    </row>
    <row r="1317" s="85" customFormat="1" ht="12.75">
      <c r="C1317" s="86"/>
    </row>
    <row r="1318" s="85" customFormat="1" ht="12.75">
      <c r="C1318" s="86"/>
    </row>
    <row r="1319" s="85" customFormat="1" ht="12.75">
      <c r="C1319" s="86"/>
    </row>
    <row r="1320" s="85" customFormat="1" ht="12.75">
      <c r="C1320" s="86"/>
    </row>
    <row r="1321" s="85" customFormat="1" ht="12.75">
      <c r="C1321" s="86"/>
    </row>
    <row r="1322" s="85" customFormat="1" ht="12.75">
      <c r="C1322" s="86"/>
    </row>
    <row r="1323" s="85" customFormat="1" ht="12.75">
      <c r="C1323" s="86"/>
    </row>
    <row r="1324" s="85" customFormat="1" ht="12.75">
      <c r="C1324" s="86"/>
    </row>
    <row r="1325" s="85" customFormat="1" ht="12.75">
      <c r="C1325" s="86"/>
    </row>
    <row r="1326" s="85" customFormat="1" ht="12.75">
      <c r="C1326" s="86"/>
    </row>
    <row r="1327" s="85" customFormat="1" ht="12.75">
      <c r="C1327" s="86"/>
    </row>
    <row r="1328" s="85" customFormat="1" ht="12.75">
      <c r="C1328" s="86"/>
    </row>
    <row r="1329" s="85" customFormat="1" ht="12.75">
      <c r="C1329" s="86"/>
    </row>
    <row r="1330" s="85" customFormat="1" ht="12.75">
      <c r="C1330" s="86"/>
    </row>
    <row r="1331" s="85" customFormat="1" ht="12.75">
      <c r="C1331" s="86"/>
    </row>
    <row r="1332" s="85" customFormat="1" ht="12.75">
      <c r="C1332" s="86"/>
    </row>
    <row r="1333" s="85" customFormat="1" ht="12.75">
      <c r="C1333" s="86"/>
    </row>
    <row r="1334" s="85" customFormat="1" ht="12.75">
      <c r="C1334" s="86"/>
    </row>
    <row r="1335" s="85" customFormat="1" ht="12.75">
      <c r="C1335" s="86"/>
    </row>
    <row r="1336" s="85" customFormat="1" ht="12.75">
      <c r="C1336" s="86"/>
    </row>
    <row r="1337" s="85" customFormat="1" ht="12.75">
      <c r="C1337" s="86"/>
    </row>
    <row r="1338" s="85" customFormat="1" ht="12.75">
      <c r="C1338" s="86"/>
    </row>
    <row r="1339" s="85" customFormat="1" ht="12.75">
      <c r="C1339" s="86"/>
    </row>
    <row r="1340" s="85" customFormat="1" ht="12.75">
      <c r="C1340" s="86"/>
    </row>
    <row r="1341" s="85" customFormat="1" ht="12.75">
      <c r="C1341" s="86"/>
    </row>
    <row r="1342" s="85" customFormat="1" ht="12.75">
      <c r="C1342" s="86"/>
    </row>
    <row r="1343" s="85" customFormat="1" ht="12.75">
      <c r="C1343" s="86"/>
    </row>
    <row r="1344" s="85" customFormat="1" ht="12.75">
      <c r="C1344" s="86"/>
    </row>
    <row r="1345" s="85" customFormat="1" ht="12.75">
      <c r="C1345" s="86"/>
    </row>
    <row r="1346" s="85" customFormat="1" ht="12.75">
      <c r="C1346" s="86"/>
    </row>
    <row r="1347" s="85" customFormat="1" ht="12.75">
      <c r="C1347" s="86"/>
    </row>
    <row r="1348" s="85" customFormat="1" ht="12.75">
      <c r="C1348" s="86"/>
    </row>
    <row r="1349" s="85" customFormat="1" ht="12.75">
      <c r="C1349" s="86"/>
    </row>
    <row r="1350" s="85" customFormat="1" ht="12.75">
      <c r="C1350" s="86"/>
    </row>
    <row r="1351" s="85" customFormat="1" ht="12.75">
      <c r="C1351" s="86"/>
    </row>
    <row r="1352" s="85" customFormat="1" ht="12.75">
      <c r="C1352" s="86"/>
    </row>
    <row r="1353" s="85" customFormat="1" ht="12.75">
      <c r="C1353" s="86"/>
    </row>
    <row r="1354" s="85" customFormat="1" ht="12.75">
      <c r="C1354" s="86"/>
    </row>
    <row r="1355" s="85" customFormat="1" ht="12.75">
      <c r="C1355" s="86"/>
    </row>
    <row r="1356" s="85" customFormat="1" ht="12.75">
      <c r="C1356" s="86"/>
    </row>
    <row r="1357" s="85" customFormat="1" ht="12.75">
      <c r="C1357" s="86"/>
    </row>
    <row r="1358" s="85" customFormat="1" ht="12.75">
      <c r="C1358" s="86"/>
    </row>
    <row r="1359" s="85" customFormat="1" ht="12.75">
      <c r="C1359" s="86"/>
    </row>
    <row r="1360" s="85" customFormat="1" ht="12.75">
      <c r="C1360" s="86"/>
    </row>
    <row r="1361" s="85" customFormat="1" ht="12.75">
      <c r="C1361" s="86"/>
    </row>
    <row r="1362" s="85" customFormat="1" ht="12.75">
      <c r="C1362" s="86"/>
    </row>
    <row r="1363" s="85" customFormat="1" ht="12.75">
      <c r="C1363" s="86"/>
    </row>
    <row r="1364" s="85" customFormat="1" ht="12.75">
      <c r="C1364" s="86"/>
    </row>
    <row r="1365" s="85" customFormat="1" ht="12.75">
      <c r="C1365" s="86"/>
    </row>
    <row r="1366" s="85" customFormat="1" ht="12.75">
      <c r="C1366" s="86"/>
    </row>
    <row r="1367" s="85" customFormat="1" ht="12.75">
      <c r="C1367" s="86"/>
    </row>
    <row r="1368" s="85" customFormat="1" ht="12.75">
      <c r="C1368" s="86"/>
    </row>
    <row r="1369" s="85" customFormat="1" ht="12.75">
      <c r="C1369" s="86"/>
    </row>
    <row r="1370" s="85" customFormat="1" ht="12.75">
      <c r="C1370" s="86"/>
    </row>
    <row r="1371" s="85" customFormat="1" ht="12.75">
      <c r="C1371" s="86"/>
    </row>
    <row r="1372" s="85" customFormat="1" ht="12.75">
      <c r="C1372" s="86"/>
    </row>
    <row r="1373" s="85" customFormat="1" ht="12.75">
      <c r="C1373" s="86"/>
    </row>
    <row r="1374" s="85" customFormat="1" ht="12.75">
      <c r="C1374" s="86"/>
    </row>
    <row r="1375" s="85" customFormat="1" ht="12.75">
      <c r="C1375" s="86"/>
    </row>
    <row r="1376" s="85" customFormat="1" ht="12.75">
      <c r="C1376" s="86"/>
    </row>
    <row r="1377" s="85" customFormat="1" ht="12.75">
      <c r="C1377" s="86"/>
    </row>
    <row r="1378" s="85" customFormat="1" ht="12.75">
      <c r="C1378" s="86"/>
    </row>
    <row r="1379" s="85" customFormat="1" ht="12.75">
      <c r="C1379" s="86"/>
    </row>
    <row r="1380" s="85" customFormat="1" ht="12.75">
      <c r="C1380" s="86"/>
    </row>
    <row r="1381" s="85" customFormat="1" ht="12.75">
      <c r="C1381" s="86"/>
    </row>
    <row r="1382" s="85" customFormat="1" ht="12.75">
      <c r="C1382" s="86"/>
    </row>
    <row r="1383" s="85" customFormat="1" ht="12.75">
      <c r="C1383" s="86"/>
    </row>
    <row r="1384" s="85" customFormat="1" ht="12.75">
      <c r="C1384" s="86"/>
    </row>
    <row r="1385" s="85" customFormat="1" ht="12.75">
      <c r="C1385" s="86"/>
    </row>
    <row r="1386" s="85" customFormat="1" ht="12.75">
      <c r="C1386" s="86"/>
    </row>
    <row r="1387" s="85" customFormat="1" ht="12.75">
      <c r="C1387" s="86"/>
    </row>
    <row r="1388" s="85" customFormat="1" ht="12.75">
      <c r="C1388" s="86"/>
    </row>
    <row r="1389" s="85" customFormat="1" ht="12.75">
      <c r="C1389" s="86"/>
    </row>
    <row r="1390" s="85" customFormat="1" ht="12.75">
      <c r="C1390" s="86"/>
    </row>
    <row r="1391" s="85" customFormat="1" ht="12.75">
      <c r="C1391" s="86"/>
    </row>
    <row r="1392" s="85" customFormat="1" ht="12.75">
      <c r="C1392" s="86"/>
    </row>
    <row r="1393" s="85" customFormat="1" ht="12.75">
      <c r="C1393" s="86"/>
    </row>
    <row r="1394" s="85" customFormat="1" ht="12.75">
      <c r="C1394" s="86"/>
    </row>
    <row r="1395" s="85" customFormat="1" ht="12.75">
      <c r="C1395" s="86"/>
    </row>
    <row r="1396" s="85" customFormat="1" ht="12.75">
      <c r="C1396" s="86"/>
    </row>
    <row r="1397" s="85" customFormat="1" ht="12.75">
      <c r="C1397" s="86"/>
    </row>
    <row r="1398" s="85" customFormat="1" ht="12.75">
      <c r="C1398" s="86"/>
    </row>
    <row r="1399" s="85" customFormat="1" ht="12.75">
      <c r="C1399" s="86"/>
    </row>
    <row r="1400" s="85" customFormat="1" ht="12.75">
      <c r="C1400" s="86"/>
    </row>
    <row r="1401" s="85" customFormat="1" ht="12.75">
      <c r="C1401" s="86"/>
    </row>
    <row r="1402" s="85" customFormat="1" ht="12.75">
      <c r="C1402" s="86"/>
    </row>
    <row r="1403" s="85" customFormat="1" ht="12.75">
      <c r="C1403" s="86"/>
    </row>
    <row r="1404" s="85" customFormat="1" ht="12.75">
      <c r="C1404" s="86"/>
    </row>
    <row r="1405" s="85" customFormat="1" ht="12.75">
      <c r="C1405" s="86"/>
    </row>
    <row r="1406" s="85" customFormat="1" ht="12.75">
      <c r="C1406" s="86"/>
    </row>
    <row r="1407" s="85" customFormat="1" ht="12.75">
      <c r="C1407" s="86"/>
    </row>
    <row r="1408" s="85" customFormat="1" ht="12.75">
      <c r="C1408" s="86"/>
    </row>
    <row r="1409" s="85" customFormat="1" ht="12.75">
      <c r="C1409" s="86"/>
    </row>
    <row r="1410" s="85" customFormat="1" ht="12.75">
      <c r="C1410" s="86"/>
    </row>
    <row r="1411" s="85" customFormat="1" ht="12.75">
      <c r="C1411" s="86"/>
    </row>
    <row r="1412" s="85" customFormat="1" ht="12.75">
      <c r="C1412" s="86"/>
    </row>
    <row r="1413" s="85" customFormat="1" ht="12.75">
      <c r="C1413" s="86"/>
    </row>
    <row r="1414" s="85" customFormat="1" ht="12.75">
      <c r="C1414" s="86"/>
    </row>
    <row r="1415" s="85" customFormat="1" ht="12.75">
      <c r="C1415" s="86"/>
    </row>
    <row r="1416" s="85" customFormat="1" ht="12.75">
      <c r="C1416" s="86"/>
    </row>
    <row r="1417" s="85" customFormat="1" ht="12.75">
      <c r="C1417" s="86"/>
    </row>
    <row r="1418" s="85" customFormat="1" ht="12.75">
      <c r="C1418" s="86"/>
    </row>
    <row r="1419" s="85" customFormat="1" ht="12.75">
      <c r="C1419" s="86"/>
    </row>
    <row r="1420" s="85" customFormat="1" ht="12.75">
      <c r="C1420" s="86"/>
    </row>
    <row r="1421" s="85" customFormat="1" ht="12.75">
      <c r="C1421" s="86"/>
    </row>
    <row r="1422" s="85" customFormat="1" ht="12.75">
      <c r="C1422" s="86"/>
    </row>
    <row r="1423" s="85" customFormat="1" ht="12.75">
      <c r="C1423" s="86"/>
    </row>
    <row r="1424" s="85" customFormat="1" ht="12.75">
      <c r="C1424" s="86"/>
    </row>
    <row r="1425" s="85" customFormat="1" ht="12.75">
      <c r="C1425" s="86"/>
    </row>
    <row r="1426" s="85" customFormat="1" ht="12.75">
      <c r="C1426" s="86"/>
    </row>
    <row r="1427" s="85" customFormat="1" ht="12.75">
      <c r="C1427" s="86"/>
    </row>
    <row r="1428" s="85" customFormat="1" ht="12.75">
      <c r="C1428" s="86"/>
    </row>
    <row r="1429" s="85" customFormat="1" ht="12.75">
      <c r="C1429" s="86"/>
    </row>
    <row r="1430" s="85" customFormat="1" ht="12.75">
      <c r="C1430" s="86"/>
    </row>
    <row r="1431" s="85" customFormat="1" ht="12.75">
      <c r="C1431" s="86"/>
    </row>
    <row r="1432" s="85" customFormat="1" ht="12.75">
      <c r="C1432" s="86"/>
    </row>
    <row r="1433" s="85" customFormat="1" ht="12.75">
      <c r="C1433" s="86"/>
    </row>
    <row r="1434" s="85" customFormat="1" ht="12.75">
      <c r="C1434" s="86"/>
    </row>
    <row r="1435" s="85" customFormat="1" ht="12.75">
      <c r="C1435" s="86"/>
    </row>
    <row r="1436" s="85" customFormat="1" ht="12.75">
      <c r="C1436" s="86"/>
    </row>
    <row r="1437" s="85" customFormat="1" ht="12.75">
      <c r="C1437" s="86"/>
    </row>
    <row r="1438" s="85" customFormat="1" ht="12.75">
      <c r="C1438" s="86"/>
    </row>
    <row r="1439" s="85" customFormat="1" ht="12.75">
      <c r="C1439" s="86"/>
    </row>
    <row r="1440" s="85" customFormat="1" ht="12.75">
      <c r="C1440" s="86"/>
    </row>
    <row r="1441" s="85" customFormat="1" ht="12.75">
      <c r="C1441" s="86"/>
    </row>
    <row r="1442" s="85" customFormat="1" ht="12.75">
      <c r="C1442" s="86"/>
    </row>
    <row r="1443" s="85" customFormat="1" ht="12.75">
      <c r="C1443" s="86"/>
    </row>
    <row r="1444" s="85" customFormat="1" ht="12.75">
      <c r="C1444" s="86"/>
    </row>
    <row r="1445" s="85" customFormat="1" ht="12.75">
      <c r="C1445" s="86"/>
    </row>
    <row r="1446" s="85" customFormat="1" ht="12.75">
      <c r="C1446" s="86"/>
    </row>
    <row r="1447" s="85" customFormat="1" ht="12.75">
      <c r="C1447" s="86"/>
    </row>
    <row r="1448" s="85" customFormat="1" ht="12.75">
      <c r="C1448" s="86"/>
    </row>
    <row r="1449" s="85" customFormat="1" ht="12.75">
      <c r="C1449" s="86"/>
    </row>
    <row r="1450" s="85" customFormat="1" ht="12.75">
      <c r="C1450" s="86"/>
    </row>
    <row r="1451" s="85" customFormat="1" ht="12.75">
      <c r="C1451" s="86"/>
    </row>
    <row r="1452" s="85" customFormat="1" ht="12.75">
      <c r="C1452" s="86"/>
    </row>
    <row r="1453" s="85" customFormat="1" ht="12.75">
      <c r="C1453" s="86"/>
    </row>
    <row r="1454" s="85" customFormat="1" ht="12.75">
      <c r="C1454" s="86"/>
    </row>
    <row r="1455" s="85" customFormat="1" ht="12.75">
      <c r="C1455" s="86"/>
    </row>
    <row r="1456" s="85" customFormat="1" ht="12.75">
      <c r="C1456" s="86"/>
    </row>
    <row r="1457" s="85" customFormat="1" ht="12.75">
      <c r="C1457" s="86"/>
    </row>
    <row r="1458" s="85" customFormat="1" ht="12.75">
      <c r="C1458" s="86"/>
    </row>
    <row r="1459" s="85" customFormat="1" ht="12.75">
      <c r="C1459" s="86"/>
    </row>
    <row r="1460" s="85" customFormat="1" ht="12.75">
      <c r="C1460" s="86"/>
    </row>
    <row r="1461" s="85" customFormat="1" ht="12.75">
      <c r="C1461" s="86"/>
    </row>
    <row r="1462" s="85" customFormat="1" ht="12.75">
      <c r="C1462" s="86"/>
    </row>
    <row r="1463" s="85" customFormat="1" ht="12.75">
      <c r="C1463" s="86"/>
    </row>
    <row r="1464" s="85" customFormat="1" ht="12.75">
      <c r="C1464" s="86"/>
    </row>
    <row r="1465" s="85" customFormat="1" ht="12.75">
      <c r="C1465" s="86"/>
    </row>
    <row r="1466" s="85" customFormat="1" ht="12.75">
      <c r="C1466" s="86"/>
    </row>
    <row r="1467" s="85" customFormat="1" ht="12.75">
      <c r="C1467" s="86"/>
    </row>
    <row r="1468" s="85" customFormat="1" ht="12.75">
      <c r="C1468" s="86"/>
    </row>
    <row r="1469" s="85" customFormat="1" ht="12.75">
      <c r="C1469" s="86"/>
    </row>
    <row r="1470" s="85" customFormat="1" ht="12.75">
      <c r="C1470" s="86"/>
    </row>
    <row r="1471" s="85" customFormat="1" ht="12.75">
      <c r="C1471" s="86"/>
    </row>
    <row r="1472" s="85" customFormat="1" ht="12.75">
      <c r="C1472" s="86"/>
    </row>
    <row r="1473" s="85" customFormat="1" ht="12.75">
      <c r="C1473" s="86"/>
    </row>
    <row r="1474" s="85" customFormat="1" ht="12.75">
      <c r="C1474" s="86"/>
    </row>
    <row r="1475" s="85" customFormat="1" ht="12.75">
      <c r="C1475" s="86"/>
    </row>
    <row r="1476" s="85" customFormat="1" ht="12.75">
      <c r="C1476" s="86"/>
    </row>
    <row r="1477" s="85" customFormat="1" ht="12.75">
      <c r="C1477" s="86"/>
    </row>
    <row r="1478" s="85" customFormat="1" ht="12.75">
      <c r="C1478" s="86"/>
    </row>
    <row r="1479" s="85" customFormat="1" ht="12.75">
      <c r="C1479" s="86"/>
    </row>
    <row r="1480" s="85" customFormat="1" ht="12.75">
      <c r="C1480" s="86"/>
    </row>
    <row r="1481" s="85" customFormat="1" ht="12.75">
      <c r="C1481" s="86"/>
    </row>
    <row r="1482" s="85" customFormat="1" ht="12.75">
      <c r="C1482" s="86"/>
    </row>
    <row r="1483" s="85" customFormat="1" ht="12.75">
      <c r="C1483" s="86"/>
    </row>
    <row r="1484" s="85" customFormat="1" ht="12.75">
      <c r="C1484" s="86"/>
    </row>
    <row r="1485" s="85" customFormat="1" ht="12.75">
      <c r="C1485" s="86"/>
    </row>
    <row r="1486" s="85" customFormat="1" ht="12.75">
      <c r="C1486" s="86"/>
    </row>
    <row r="1487" s="85" customFormat="1" ht="12.75">
      <c r="C1487" s="86"/>
    </row>
    <row r="1488" s="85" customFormat="1" ht="12.75">
      <c r="C1488" s="86"/>
    </row>
    <row r="1489" s="85" customFormat="1" ht="12.75">
      <c r="C1489" s="86"/>
    </row>
    <row r="1490" s="85" customFormat="1" ht="12.75">
      <c r="C1490" s="86"/>
    </row>
    <row r="1491" s="85" customFormat="1" ht="12.75">
      <c r="C1491" s="86"/>
    </row>
    <row r="1492" s="85" customFormat="1" ht="12.75">
      <c r="C1492" s="86"/>
    </row>
    <row r="1493" s="85" customFormat="1" ht="12.75">
      <c r="C1493" s="86"/>
    </row>
    <row r="1494" s="85" customFormat="1" ht="12.75">
      <c r="C1494" s="86"/>
    </row>
    <row r="1495" s="85" customFormat="1" ht="12.75">
      <c r="C1495" s="86"/>
    </row>
    <row r="1496" s="85" customFormat="1" ht="12.75">
      <c r="C1496" s="86"/>
    </row>
    <row r="1497" s="85" customFormat="1" ht="12.75">
      <c r="C1497" s="86"/>
    </row>
    <row r="1498" s="85" customFormat="1" ht="12.75">
      <c r="C1498" s="86"/>
    </row>
    <row r="1499" s="85" customFormat="1" ht="12.75">
      <c r="C1499" s="86"/>
    </row>
    <row r="1500" s="85" customFormat="1" ht="12.75">
      <c r="C1500" s="86"/>
    </row>
    <row r="1501" s="85" customFormat="1" ht="12.75">
      <c r="C1501" s="86"/>
    </row>
    <row r="1502" s="85" customFormat="1" ht="12.75">
      <c r="C1502" s="86"/>
    </row>
    <row r="1503" s="85" customFormat="1" ht="12.75">
      <c r="C1503" s="86"/>
    </row>
    <row r="1504" s="85" customFormat="1" ht="12.75">
      <c r="C1504" s="86"/>
    </row>
    <row r="1505" s="85" customFormat="1" ht="12.75">
      <c r="C1505" s="86"/>
    </row>
    <row r="1506" s="85" customFormat="1" ht="12.75">
      <c r="C1506" s="86"/>
    </row>
    <row r="1507" s="85" customFormat="1" ht="12.75">
      <c r="C1507" s="86"/>
    </row>
    <row r="1508" s="85" customFormat="1" ht="12.75">
      <c r="C1508" s="86"/>
    </row>
    <row r="1509" s="85" customFormat="1" ht="12.75">
      <c r="C1509" s="86"/>
    </row>
    <row r="1510" s="85" customFormat="1" ht="12.75">
      <c r="C1510" s="86"/>
    </row>
    <row r="1511" s="85" customFormat="1" ht="12.75">
      <c r="C1511" s="86"/>
    </row>
    <row r="1512" s="85" customFormat="1" ht="12.75">
      <c r="C1512" s="86"/>
    </row>
    <row r="1513" s="85" customFormat="1" ht="12.75">
      <c r="C1513" s="86"/>
    </row>
    <row r="1514" s="85" customFormat="1" ht="12.75">
      <c r="C1514" s="86"/>
    </row>
    <row r="1515" s="85" customFormat="1" ht="12.75">
      <c r="C1515" s="86"/>
    </row>
    <row r="1516" s="85" customFormat="1" ht="12.75">
      <c r="C1516" s="86"/>
    </row>
    <row r="1517" s="85" customFormat="1" ht="12.75">
      <c r="C1517" s="86"/>
    </row>
    <row r="1518" s="85" customFormat="1" ht="12.75">
      <c r="C1518" s="86"/>
    </row>
    <row r="1519" s="85" customFormat="1" ht="12.75">
      <c r="C1519" s="86"/>
    </row>
    <row r="1520" s="85" customFormat="1" ht="12.75">
      <c r="C1520" s="86"/>
    </row>
    <row r="1521" s="85" customFormat="1" ht="12.75">
      <c r="C1521" s="86"/>
    </row>
    <row r="1522" s="85" customFormat="1" ht="12.75">
      <c r="C1522" s="86"/>
    </row>
    <row r="1523" s="85" customFormat="1" ht="12.75">
      <c r="C1523" s="86"/>
    </row>
    <row r="1524" s="85" customFormat="1" ht="12.75">
      <c r="C1524" s="86"/>
    </row>
    <row r="1525" s="85" customFormat="1" ht="12.75">
      <c r="C1525" s="86"/>
    </row>
    <row r="1526" s="85" customFormat="1" ht="12.75">
      <c r="C1526" s="86"/>
    </row>
    <row r="1527" s="85" customFormat="1" ht="12.75">
      <c r="C1527" s="86"/>
    </row>
    <row r="1528" s="85" customFormat="1" ht="12.75">
      <c r="C1528" s="86"/>
    </row>
    <row r="1529" s="85" customFormat="1" ht="12.75">
      <c r="C1529" s="86"/>
    </row>
    <row r="1530" s="85" customFormat="1" ht="12.75">
      <c r="C1530" s="86"/>
    </row>
    <row r="1531" s="85" customFormat="1" ht="12.75">
      <c r="C1531" s="86"/>
    </row>
    <row r="1532" s="85" customFormat="1" ht="12.75">
      <c r="C1532" s="86"/>
    </row>
    <row r="1533" s="85" customFormat="1" ht="12.75">
      <c r="C1533" s="86"/>
    </row>
    <row r="1534" s="85" customFormat="1" ht="12.75">
      <c r="C1534" s="86"/>
    </row>
    <row r="1535" s="85" customFormat="1" ht="12.75">
      <c r="C1535" s="86"/>
    </row>
    <row r="1536" s="85" customFormat="1" ht="12.75">
      <c r="C1536" s="86"/>
    </row>
    <row r="1537" s="85" customFormat="1" ht="12.75">
      <c r="C1537" s="86"/>
    </row>
    <row r="1538" s="85" customFormat="1" ht="12.75">
      <c r="C1538" s="86"/>
    </row>
    <row r="1539" s="85" customFormat="1" ht="12.75">
      <c r="C1539" s="86"/>
    </row>
    <row r="1540" s="85" customFormat="1" ht="12.75">
      <c r="C1540" s="86"/>
    </row>
    <row r="1541" s="85" customFormat="1" ht="12.75">
      <c r="C1541" s="86"/>
    </row>
    <row r="1542" s="85" customFormat="1" ht="12.75">
      <c r="C1542" s="86"/>
    </row>
    <row r="1543" s="85" customFormat="1" ht="12.75">
      <c r="C1543" s="86"/>
    </row>
    <row r="1544" s="85" customFormat="1" ht="12.75">
      <c r="C1544" s="86"/>
    </row>
    <row r="1545" s="85" customFormat="1" ht="12.75">
      <c r="C1545" s="86"/>
    </row>
    <row r="1546" s="85" customFormat="1" ht="12.75">
      <c r="C1546" s="86"/>
    </row>
    <row r="1547" s="85" customFormat="1" ht="12.75">
      <c r="C1547" s="86"/>
    </row>
    <row r="1548" s="85" customFormat="1" ht="12.75">
      <c r="C1548" s="86"/>
    </row>
    <row r="1549" s="85" customFormat="1" ht="12.75">
      <c r="C1549" s="86"/>
    </row>
    <row r="1550" s="85" customFormat="1" ht="12.75">
      <c r="C1550" s="86"/>
    </row>
    <row r="1551" s="85" customFormat="1" ht="12.75">
      <c r="C1551" s="86"/>
    </row>
    <row r="1552" s="85" customFormat="1" ht="12.75">
      <c r="C1552" s="86"/>
    </row>
    <row r="1553" s="85" customFormat="1" ht="12.75">
      <c r="C1553" s="86"/>
    </row>
    <row r="1554" s="85" customFormat="1" ht="12.75">
      <c r="C1554" s="86"/>
    </row>
    <row r="1555" s="85" customFormat="1" ht="12.75">
      <c r="C1555" s="86"/>
    </row>
    <row r="1556" s="85" customFormat="1" ht="12.75">
      <c r="C1556" s="86"/>
    </row>
    <row r="1557" s="85" customFormat="1" ht="12.75">
      <c r="C1557" s="86"/>
    </row>
    <row r="1558" s="85" customFormat="1" ht="12.75">
      <c r="C1558" s="86"/>
    </row>
    <row r="1559" s="85" customFormat="1" ht="12.75">
      <c r="C1559" s="86"/>
    </row>
    <row r="1560" s="85" customFormat="1" ht="12.75">
      <c r="C1560" s="86"/>
    </row>
    <row r="1561" s="85" customFormat="1" ht="12.75">
      <c r="C1561" s="86"/>
    </row>
    <row r="1562" s="85" customFormat="1" ht="12.75">
      <c r="C1562" s="86"/>
    </row>
    <row r="1563" s="85" customFormat="1" ht="12.75">
      <c r="C1563" s="86"/>
    </row>
    <row r="1564" s="85" customFormat="1" ht="12.75">
      <c r="C1564" s="86"/>
    </row>
    <row r="1565" s="85" customFormat="1" ht="12.75">
      <c r="C1565" s="86"/>
    </row>
    <row r="1566" s="85" customFormat="1" ht="12.75">
      <c r="C1566" s="86"/>
    </row>
    <row r="1567" s="85" customFormat="1" ht="12.75">
      <c r="C1567" s="86"/>
    </row>
    <row r="1568" s="85" customFormat="1" ht="12.75">
      <c r="C1568" s="86"/>
    </row>
    <row r="1569" s="85" customFormat="1" ht="12.75">
      <c r="C1569" s="86"/>
    </row>
    <row r="1570" s="85" customFormat="1" ht="12.75">
      <c r="C1570" s="86"/>
    </row>
    <row r="1571" s="85" customFormat="1" ht="12.75">
      <c r="C1571" s="86"/>
    </row>
    <row r="1572" s="85" customFormat="1" ht="12.75">
      <c r="C1572" s="86"/>
    </row>
    <row r="1573" s="85" customFormat="1" ht="12.75">
      <c r="C1573" s="86"/>
    </row>
    <row r="1574" s="85" customFormat="1" ht="12.75">
      <c r="C1574" s="86"/>
    </row>
    <row r="1575" s="85" customFormat="1" ht="12.75">
      <c r="C1575" s="86"/>
    </row>
    <row r="1576" s="85" customFormat="1" ht="12.75">
      <c r="C1576" s="86"/>
    </row>
    <row r="1577" s="85" customFormat="1" ht="12.75">
      <c r="C1577" s="86"/>
    </row>
    <row r="1578" s="85" customFormat="1" ht="12.75">
      <c r="C1578" s="86"/>
    </row>
    <row r="1579" s="85" customFormat="1" ht="12.75">
      <c r="C1579" s="86"/>
    </row>
    <row r="1580" s="85" customFormat="1" ht="12.75">
      <c r="C1580" s="86"/>
    </row>
    <row r="1581" s="85" customFormat="1" ht="12.75">
      <c r="C1581" s="86"/>
    </row>
    <row r="1582" s="85" customFormat="1" ht="12.75">
      <c r="C1582" s="86"/>
    </row>
    <row r="1583" s="85" customFormat="1" ht="12.75">
      <c r="C1583" s="86"/>
    </row>
    <row r="1584" s="85" customFormat="1" ht="12.75">
      <c r="C1584" s="86"/>
    </row>
    <row r="1585" s="85" customFormat="1" ht="12.75">
      <c r="C1585" s="86"/>
    </row>
    <row r="1586" s="85" customFormat="1" ht="12.75">
      <c r="C1586" s="86"/>
    </row>
    <row r="1587" s="85" customFormat="1" ht="12.75">
      <c r="C1587" s="86"/>
    </row>
    <row r="1588" s="85" customFormat="1" ht="12.75">
      <c r="C1588" s="86"/>
    </row>
    <row r="1589" s="85" customFormat="1" ht="12.75">
      <c r="C1589" s="86"/>
    </row>
    <row r="1590" s="85" customFormat="1" ht="12.75">
      <c r="C1590" s="86"/>
    </row>
    <row r="1591" s="85" customFormat="1" ht="12.75">
      <c r="C1591" s="86"/>
    </row>
    <row r="1592" s="85" customFormat="1" ht="12.75">
      <c r="C1592" s="86"/>
    </row>
    <row r="1593" s="85" customFormat="1" ht="12.75">
      <c r="C1593" s="86"/>
    </row>
    <row r="1594" s="85" customFormat="1" ht="12.75">
      <c r="C1594" s="86"/>
    </row>
    <row r="1595" s="85" customFormat="1" ht="12.75">
      <c r="C1595" s="86"/>
    </row>
    <row r="1596" s="85" customFormat="1" ht="12.75">
      <c r="C1596" s="86"/>
    </row>
    <row r="1597" s="85" customFormat="1" ht="12.75">
      <c r="C1597" s="86"/>
    </row>
    <row r="1598" s="85" customFormat="1" ht="12.75">
      <c r="C1598" s="86"/>
    </row>
    <row r="1599" s="85" customFormat="1" ht="12.75">
      <c r="C1599" s="86"/>
    </row>
    <row r="1600" s="85" customFormat="1" ht="12.75">
      <c r="C1600" s="86"/>
    </row>
    <row r="1601" s="85" customFormat="1" ht="12.75">
      <c r="C1601" s="86"/>
    </row>
    <row r="1602" s="85" customFormat="1" ht="12.75">
      <c r="C1602" s="86"/>
    </row>
    <row r="1603" s="85" customFormat="1" ht="12.75">
      <c r="C1603" s="86"/>
    </row>
    <row r="1604" s="85" customFormat="1" ht="12.75">
      <c r="C1604" s="86"/>
    </row>
    <row r="1605" s="85" customFormat="1" ht="12.75">
      <c r="C1605" s="86"/>
    </row>
    <row r="1606" s="85" customFormat="1" ht="12.75">
      <c r="C1606" s="86"/>
    </row>
    <row r="1607" s="85" customFormat="1" ht="12.75">
      <c r="C1607" s="86"/>
    </row>
    <row r="1608" s="85" customFormat="1" ht="12.75">
      <c r="C1608" s="86"/>
    </row>
    <row r="1609" s="85" customFormat="1" ht="12.75">
      <c r="C1609" s="86"/>
    </row>
    <row r="1610" s="85" customFormat="1" ht="12.75">
      <c r="C1610" s="86"/>
    </row>
    <row r="1611" s="85" customFormat="1" ht="12.75">
      <c r="C1611" s="86"/>
    </row>
    <row r="1612" s="85" customFormat="1" ht="12.75">
      <c r="C1612" s="86"/>
    </row>
    <row r="1613" s="85" customFormat="1" ht="12.75">
      <c r="C1613" s="86"/>
    </row>
    <row r="1614" s="85" customFormat="1" ht="12.75">
      <c r="C1614" s="86"/>
    </row>
    <row r="1615" s="85" customFormat="1" ht="12.75">
      <c r="C1615" s="86"/>
    </row>
    <row r="1616" s="85" customFormat="1" ht="12.75">
      <c r="C1616" s="86"/>
    </row>
    <row r="1617" s="85" customFormat="1" ht="12.75">
      <c r="C1617" s="86"/>
    </row>
    <row r="1618" s="85" customFormat="1" ht="12.75">
      <c r="C1618" s="86"/>
    </row>
    <row r="1619" s="85" customFormat="1" ht="12.75">
      <c r="C1619" s="86"/>
    </row>
    <row r="1620" s="85" customFormat="1" ht="12.75">
      <c r="C1620" s="86"/>
    </row>
    <row r="1621" s="85" customFormat="1" ht="12.75">
      <c r="C1621" s="86"/>
    </row>
    <row r="1622" s="85" customFormat="1" ht="12.75">
      <c r="C1622" s="86"/>
    </row>
    <row r="1623" s="85" customFormat="1" ht="12.75">
      <c r="C1623" s="86"/>
    </row>
    <row r="1624" s="85" customFormat="1" ht="12.75">
      <c r="C1624" s="86"/>
    </row>
    <row r="1625" s="85" customFormat="1" ht="12.75">
      <c r="C1625" s="86"/>
    </row>
    <row r="1626" s="85" customFormat="1" ht="12.75">
      <c r="C1626" s="86"/>
    </row>
    <row r="1627" s="85" customFormat="1" ht="12.75">
      <c r="C1627" s="86"/>
    </row>
    <row r="1628" s="85" customFormat="1" ht="12.75">
      <c r="C1628" s="86"/>
    </row>
    <row r="1629" s="85" customFormat="1" ht="12.75">
      <c r="C1629" s="86"/>
    </row>
    <row r="1630" s="85" customFormat="1" ht="12.75">
      <c r="C1630" s="86"/>
    </row>
    <row r="1631" s="85" customFormat="1" ht="12.75">
      <c r="C1631" s="86"/>
    </row>
    <row r="1632" s="85" customFormat="1" ht="12.75">
      <c r="C1632" s="86"/>
    </row>
    <row r="1633" s="85" customFormat="1" ht="12.75">
      <c r="C1633" s="86"/>
    </row>
    <row r="1634" s="85" customFormat="1" ht="12.75">
      <c r="C1634" s="86"/>
    </row>
    <row r="1635" s="85" customFormat="1" ht="12.75">
      <c r="C1635" s="86"/>
    </row>
    <row r="1636" s="85" customFormat="1" ht="12.75">
      <c r="C1636" s="86"/>
    </row>
    <row r="1637" s="85" customFormat="1" ht="12.75">
      <c r="C1637" s="86"/>
    </row>
    <row r="1638" s="85" customFormat="1" ht="12.75">
      <c r="C1638" s="86"/>
    </row>
    <row r="1639" s="85" customFormat="1" ht="12.75">
      <c r="C1639" s="86"/>
    </row>
    <row r="1640" s="85" customFormat="1" ht="12.75">
      <c r="C1640" s="86"/>
    </row>
    <row r="1641" s="85" customFormat="1" ht="12.75">
      <c r="C1641" s="86"/>
    </row>
    <row r="1642" s="85" customFormat="1" ht="12.75">
      <c r="C1642" s="86"/>
    </row>
    <row r="1643" s="85" customFormat="1" ht="12.75">
      <c r="C1643" s="86"/>
    </row>
    <row r="1644" s="85" customFormat="1" ht="12.75">
      <c r="C1644" s="86"/>
    </row>
    <row r="1645" s="85" customFormat="1" ht="12.75">
      <c r="C1645" s="86"/>
    </row>
    <row r="1646" s="85" customFormat="1" ht="12.75">
      <c r="C1646" s="86"/>
    </row>
    <row r="1647" s="85" customFormat="1" ht="12.75">
      <c r="C1647" s="86"/>
    </row>
    <row r="1648" s="85" customFormat="1" ht="12.75">
      <c r="C1648" s="86"/>
    </row>
    <row r="1649" s="85" customFormat="1" ht="12.75">
      <c r="C1649" s="86"/>
    </row>
    <row r="1650" s="85" customFormat="1" ht="12.75">
      <c r="C1650" s="86"/>
    </row>
    <row r="1651" s="85" customFormat="1" ht="12.75">
      <c r="C1651" s="86"/>
    </row>
    <row r="1652" s="85" customFormat="1" ht="12.75">
      <c r="C1652" s="86"/>
    </row>
    <row r="1653" s="85" customFormat="1" ht="12.75">
      <c r="C1653" s="86"/>
    </row>
    <row r="1654" s="85" customFormat="1" ht="12.75">
      <c r="C1654" s="86"/>
    </row>
    <row r="1655" s="85" customFormat="1" ht="12.75">
      <c r="C1655" s="86"/>
    </row>
    <row r="1656" s="85" customFormat="1" ht="12.75">
      <c r="C1656" s="86"/>
    </row>
    <row r="1657" s="85" customFormat="1" ht="12.75">
      <c r="C1657" s="86"/>
    </row>
    <row r="1658" s="85" customFormat="1" ht="12.75">
      <c r="C1658" s="86"/>
    </row>
    <row r="1659" s="85" customFormat="1" ht="12.75">
      <c r="C1659" s="86"/>
    </row>
    <row r="1660" s="85" customFormat="1" ht="12.75">
      <c r="C1660" s="86"/>
    </row>
    <row r="1661" s="85" customFormat="1" ht="12.75">
      <c r="C1661" s="86"/>
    </row>
    <row r="1662" s="85" customFormat="1" ht="12.75">
      <c r="C1662" s="86"/>
    </row>
    <row r="1663" s="85" customFormat="1" ht="12.75">
      <c r="C1663" s="86"/>
    </row>
    <row r="1664" s="85" customFormat="1" ht="12.75">
      <c r="C1664" s="86"/>
    </row>
    <row r="1665" s="85" customFormat="1" ht="12.75">
      <c r="C1665" s="86"/>
    </row>
    <row r="1666" s="85" customFormat="1" ht="12.75">
      <c r="C1666" s="86"/>
    </row>
    <row r="1667" s="85" customFormat="1" ht="12.75">
      <c r="C1667" s="86"/>
    </row>
    <row r="1668" s="85" customFormat="1" ht="12.75">
      <c r="C1668" s="86"/>
    </row>
    <row r="1669" s="85" customFormat="1" ht="12.75">
      <c r="C1669" s="86"/>
    </row>
    <row r="1670" s="85" customFormat="1" ht="12.75">
      <c r="C1670" s="86"/>
    </row>
    <row r="1671" s="85" customFormat="1" ht="12.75">
      <c r="C1671" s="86"/>
    </row>
    <row r="1672" s="85" customFormat="1" ht="12.75">
      <c r="C1672" s="86"/>
    </row>
    <row r="1673" s="85" customFormat="1" ht="12.75">
      <c r="C1673" s="86"/>
    </row>
    <row r="1674" s="85" customFormat="1" ht="12.75">
      <c r="C1674" s="86"/>
    </row>
    <row r="1675" s="85" customFormat="1" ht="12.75">
      <c r="C1675" s="86"/>
    </row>
    <row r="1676" s="85" customFormat="1" ht="12.75">
      <c r="C1676" s="86"/>
    </row>
    <row r="1677" s="85" customFormat="1" ht="12.75">
      <c r="C1677" s="86"/>
    </row>
    <row r="1678" s="85" customFormat="1" ht="12.75">
      <c r="C1678" s="86"/>
    </row>
    <row r="1679" s="85" customFormat="1" ht="12.75">
      <c r="C1679" s="86"/>
    </row>
    <row r="1680" s="85" customFormat="1" ht="12.75">
      <c r="C1680" s="86"/>
    </row>
    <row r="1681" s="85" customFormat="1" ht="12.75">
      <c r="C1681" s="86"/>
    </row>
    <row r="1682" s="85" customFormat="1" ht="12.75">
      <c r="C1682" s="86"/>
    </row>
    <row r="1683" s="85" customFormat="1" ht="12.75">
      <c r="C1683" s="86"/>
    </row>
    <row r="1684" s="85" customFormat="1" ht="12.75">
      <c r="C1684" s="86"/>
    </row>
    <row r="1685" s="85" customFormat="1" ht="12.75">
      <c r="C1685" s="86"/>
    </row>
    <row r="1686" s="85" customFormat="1" ht="12.75">
      <c r="C1686" s="86"/>
    </row>
    <row r="1687" s="85" customFormat="1" ht="12.75">
      <c r="C1687" s="86"/>
    </row>
    <row r="1688" s="85" customFormat="1" ht="12.75">
      <c r="C1688" s="86"/>
    </row>
    <row r="1689" s="85" customFormat="1" ht="12.75">
      <c r="C1689" s="86"/>
    </row>
    <row r="1690" s="85" customFormat="1" ht="12.75">
      <c r="C1690" s="86"/>
    </row>
    <row r="1691" s="85" customFormat="1" ht="12.75">
      <c r="C1691" s="86"/>
    </row>
    <row r="1692" s="85" customFormat="1" ht="12.75">
      <c r="C1692" s="86"/>
    </row>
    <row r="1693" s="85" customFormat="1" ht="12.75">
      <c r="C1693" s="86"/>
    </row>
    <row r="1694" s="85" customFormat="1" ht="12.75">
      <c r="C1694" s="86"/>
    </row>
    <row r="1695" s="85" customFormat="1" ht="12.75">
      <c r="C1695" s="86"/>
    </row>
    <row r="1696" s="85" customFormat="1" ht="12.75">
      <c r="C1696" s="86"/>
    </row>
    <row r="1697" s="85" customFormat="1" ht="12.75">
      <c r="C1697" s="86"/>
    </row>
    <row r="1698" s="85" customFormat="1" ht="12.75">
      <c r="C1698" s="86"/>
    </row>
    <row r="1699" s="85" customFormat="1" ht="12.75">
      <c r="C1699" s="86"/>
    </row>
    <row r="1700" s="85" customFormat="1" ht="12.75">
      <c r="C1700" s="86"/>
    </row>
    <row r="1701" s="85" customFormat="1" ht="12.75">
      <c r="C1701" s="86"/>
    </row>
    <row r="1702" s="85" customFormat="1" ht="12.75">
      <c r="C1702" s="86"/>
    </row>
    <row r="1703" s="85" customFormat="1" ht="12.75">
      <c r="C1703" s="86"/>
    </row>
    <row r="1704" s="85" customFormat="1" ht="12.75">
      <c r="C1704" s="86"/>
    </row>
    <row r="1705" s="85" customFormat="1" ht="12.75">
      <c r="C1705" s="86"/>
    </row>
    <row r="1706" s="85" customFormat="1" ht="12.75">
      <c r="C1706" s="86"/>
    </row>
    <row r="1707" s="85" customFormat="1" ht="12.75">
      <c r="C1707" s="86"/>
    </row>
    <row r="1708" s="85" customFormat="1" ht="12.75">
      <c r="C1708" s="86"/>
    </row>
    <row r="1709" s="85" customFormat="1" ht="12.75">
      <c r="C1709" s="86"/>
    </row>
    <row r="1710" s="85" customFormat="1" ht="12.75">
      <c r="C1710" s="86"/>
    </row>
    <row r="1711" s="85" customFormat="1" ht="12.75">
      <c r="C1711" s="86"/>
    </row>
    <row r="1712" s="85" customFormat="1" ht="12.75">
      <c r="C1712" s="86"/>
    </row>
    <row r="1713" s="85" customFormat="1" ht="12.75">
      <c r="C1713" s="86"/>
    </row>
    <row r="1714" s="85" customFormat="1" ht="12.75">
      <c r="C1714" s="86"/>
    </row>
    <row r="1715" s="85" customFormat="1" ht="12.75">
      <c r="C1715" s="86"/>
    </row>
    <row r="1716" s="85" customFormat="1" ht="12.75">
      <c r="C1716" s="86"/>
    </row>
    <row r="1717" s="85" customFormat="1" ht="12.75">
      <c r="C1717" s="86"/>
    </row>
    <row r="1718" s="85" customFormat="1" ht="12.75">
      <c r="C1718" s="86"/>
    </row>
    <row r="1719" s="85" customFormat="1" ht="12.75">
      <c r="C1719" s="86"/>
    </row>
    <row r="1720" s="85" customFormat="1" ht="12.75">
      <c r="C1720" s="86"/>
    </row>
    <row r="1721" s="85" customFormat="1" ht="12.75">
      <c r="C1721" s="86"/>
    </row>
    <row r="1722" s="85" customFormat="1" ht="12.75">
      <c r="C1722" s="86"/>
    </row>
    <row r="1723" s="85" customFormat="1" ht="12.75">
      <c r="C1723" s="86"/>
    </row>
    <row r="1724" s="85" customFormat="1" ht="12.75">
      <c r="C1724" s="86"/>
    </row>
    <row r="1725" s="85" customFormat="1" ht="12.75">
      <c r="C1725" s="86"/>
    </row>
    <row r="1726" s="85" customFormat="1" ht="12.75">
      <c r="C1726" s="86"/>
    </row>
    <row r="1727" s="85" customFormat="1" ht="12.75">
      <c r="C1727" s="86"/>
    </row>
    <row r="1728" s="85" customFormat="1" ht="12.75">
      <c r="C1728" s="86"/>
    </row>
    <row r="1729" s="85" customFormat="1" ht="12.75">
      <c r="C1729" s="86"/>
    </row>
    <row r="1730" s="85" customFormat="1" ht="12.75">
      <c r="C1730" s="86"/>
    </row>
    <row r="1731" s="85" customFormat="1" ht="12.75">
      <c r="C1731" s="86"/>
    </row>
    <row r="1732" s="85" customFormat="1" ht="12.75">
      <c r="C1732" s="86"/>
    </row>
    <row r="1733" s="85" customFormat="1" ht="12.75">
      <c r="C1733" s="86"/>
    </row>
    <row r="1734" s="85" customFormat="1" ht="12.75">
      <c r="C1734" s="86"/>
    </row>
    <row r="1735" s="85" customFormat="1" ht="12.75">
      <c r="C1735" s="86"/>
    </row>
    <row r="1736" s="85" customFormat="1" ht="12.75">
      <c r="C1736" s="86"/>
    </row>
    <row r="1737" s="85" customFormat="1" ht="12.75">
      <c r="C1737" s="86"/>
    </row>
    <row r="1738" s="85" customFormat="1" ht="12.75">
      <c r="C1738" s="86"/>
    </row>
    <row r="1739" s="85" customFormat="1" ht="12.75">
      <c r="C1739" s="86"/>
    </row>
    <row r="1740" s="85" customFormat="1" ht="12.75">
      <c r="C1740" s="86"/>
    </row>
    <row r="1741" s="85" customFormat="1" ht="12.75">
      <c r="C1741" s="86"/>
    </row>
    <row r="1742" s="85" customFormat="1" ht="12.75">
      <c r="C1742" s="86"/>
    </row>
    <row r="1743" s="85" customFormat="1" ht="12.75">
      <c r="C1743" s="86"/>
    </row>
    <row r="1744" s="85" customFormat="1" ht="12.75">
      <c r="C1744" s="86"/>
    </row>
    <row r="1745" s="85" customFormat="1" ht="12.75">
      <c r="C1745" s="86"/>
    </row>
    <row r="1746" s="85" customFormat="1" ht="12.75">
      <c r="C1746" s="86"/>
    </row>
    <row r="1747" s="85" customFormat="1" ht="12.75">
      <c r="C1747" s="86"/>
    </row>
    <row r="1748" s="85" customFormat="1" ht="12.75">
      <c r="C1748" s="86"/>
    </row>
    <row r="1749" s="85" customFormat="1" ht="12.75">
      <c r="C1749" s="86"/>
    </row>
    <row r="1750" s="85" customFormat="1" ht="12.75">
      <c r="C1750" s="86"/>
    </row>
    <row r="1751" s="85" customFormat="1" ht="12.75">
      <c r="C1751" s="86"/>
    </row>
    <row r="1752" s="85" customFormat="1" ht="12.75">
      <c r="C1752" s="86"/>
    </row>
    <row r="1753" s="85" customFormat="1" ht="12.75">
      <c r="C1753" s="86"/>
    </row>
    <row r="1754" s="85" customFormat="1" ht="12.75">
      <c r="C1754" s="86"/>
    </row>
    <row r="1755" s="85" customFormat="1" ht="12.75">
      <c r="C1755" s="86"/>
    </row>
    <row r="1756" s="85" customFormat="1" ht="12.75">
      <c r="C1756" s="86"/>
    </row>
    <row r="1757" s="85" customFormat="1" ht="12.75">
      <c r="C1757" s="86"/>
    </row>
    <row r="1758" s="85" customFormat="1" ht="12.75">
      <c r="C1758" s="86"/>
    </row>
    <row r="1759" s="85" customFormat="1" ht="12.75">
      <c r="C1759" s="86"/>
    </row>
    <row r="1760" s="85" customFormat="1" ht="12.75">
      <c r="C1760" s="86"/>
    </row>
    <row r="1761" s="85" customFormat="1" ht="12.75">
      <c r="C1761" s="86"/>
    </row>
    <row r="1762" s="85" customFormat="1" ht="12.75">
      <c r="C1762" s="86"/>
    </row>
    <row r="1763" s="85" customFormat="1" ht="12.75">
      <c r="C1763" s="86"/>
    </row>
    <row r="1764" s="85" customFormat="1" ht="12.75">
      <c r="C1764" s="86"/>
    </row>
    <row r="1765" s="85" customFormat="1" ht="12.75">
      <c r="C1765" s="86"/>
    </row>
    <row r="1766" s="85" customFormat="1" ht="12.75">
      <c r="C1766" s="86"/>
    </row>
    <row r="1767" s="85" customFormat="1" ht="12.75">
      <c r="C1767" s="86"/>
    </row>
    <row r="1768" s="85" customFormat="1" ht="12.75">
      <c r="C1768" s="86"/>
    </row>
    <row r="1769" s="85" customFormat="1" ht="12.75">
      <c r="C1769" s="86"/>
    </row>
    <row r="1770" s="85" customFormat="1" ht="12.75">
      <c r="C1770" s="86"/>
    </row>
    <row r="1771" s="85" customFormat="1" ht="12.75">
      <c r="C1771" s="86"/>
    </row>
    <row r="1772" s="85" customFormat="1" ht="12.75">
      <c r="C1772" s="86"/>
    </row>
    <row r="1773" s="85" customFormat="1" ht="12.75">
      <c r="C1773" s="86"/>
    </row>
    <row r="1774" s="85" customFormat="1" ht="12.75">
      <c r="C1774" s="86"/>
    </row>
    <row r="1775" s="85" customFormat="1" ht="12.75">
      <c r="C1775" s="86"/>
    </row>
    <row r="1776" s="85" customFormat="1" ht="12.75">
      <c r="C1776" s="86"/>
    </row>
    <row r="1777" s="85" customFormat="1" ht="12.75">
      <c r="C1777" s="86"/>
    </row>
    <row r="1778" s="85" customFormat="1" ht="12.75">
      <c r="C1778" s="86"/>
    </row>
    <row r="1779" s="85" customFormat="1" ht="12.75">
      <c r="C1779" s="86"/>
    </row>
    <row r="1780" s="85" customFormat="1" ht="12.75">
      <c r="C1780" s="86"/>
    </row>
    <row r="1781" s="85" customFormat="1" ht="12.75">
      <c r="C1781" s="86"/>
    </row>
    <row r="1782" s="85" customFormat="1" ht="12.75">
      <c r="C1782" s="86"/>
    </row>
    <row r="1783" s="85" customFormat="1" ht="12.75">
      <c r="C1783" s="86"/>
    </row>
    <row r="1784" s="85" customFormat="1" ht="12.75">
      <c r="C1784" s="86"/>
    </row>
    <row r="1785" s="85" customFormat="1" ht="12.75">
      <c r="C1785" s="86"/>
    </row>
    <row r="1786" s="85" customFormat="1" ht="12.75">
      <c r="C1786" s="86"/>
    </row>
    <row r="1787" s="85" customFormat="1" ht="12.75">
      <c r="C1787" s="86"/>
    </row>
    <row r="1788" s="85" customFormat="1" ht="12.75">
      <c r="C1788" s="86"/>
    </row>
    <row r="1789" s="85" customFormat="1" ht="12.75">
      <c r="C1789" s="86"/>
    </row>
    <row r="1790" s="85" customFormat="1" ht="12.75">
      <c r="C1790" s="86"/>
    </row>
    <row r="1791" s="85" customFormat="1" ht="12.75">
      <c r="C1791" s="86"/>
    </row>
    <row r="1792" s="85" customFormat="1" ht="12.75">
      <c r="C1792" s="86"/>
    </row>
    <row r="1793" s="85" customFormat="1" ht="12.75">
      <c r="C1793" s="86"/>
    </row>
    <row r="1794" s="85" customFormat="1" ht="12.75">
      <c r="C1794" s="86"/>
    </row>
    <row r="1795" s="85" customFormat="1" ht="12.75">
      <c r="C1795" s="86"/>
    </row>
    <row r="1796" s="85" customFormat="1" ht="12.75">
      <c r="C1796" s="86"/>
    </row>
    <row r="1797" s="85" customFormat="1" ht="12.75">
      <c r="C1797" s="86"/>
    </row>
    <row r="1798" s="85" customFormat="1" ht="12.75">
      <c r="C1798" s="86"/>
    </row>
    <row r="1799" s="85" customFormat="1" ht="12.75">
      <c r="C1799" s="86"/>
    </row>
    <row r="1800" s="85" customFormat="1" ht="12.75">
      <c r="C1800" s="86"/>
    </row>
    <row r="1801" s="85" customFormat="1" ht="12.75">
      <c r="C1801" s="86"/>
    </row>
    <row r="1802" s="85" customFormat="1" ht="12.75">
      <c r="C1802" s="86"/>
    </row>
    <row r="1803" s="85" customFormat="1" ht="12.75">
      <c r="C1803" s="86"/>
    </row>
    <row r="1804" s="85" customFormat="1" ht="12.75">
      <c r="C1804" s="86"/>
    </row>
    <row r="1805" s="85" customFormat="1" ht="12.75">
      <c r="C1805" s="86"/>
    </row>
    <row r="1806" s="85" customFormat="1" ht="12.75">
      <c r="C1806" s="86"/>
    </row>
    <row r="1807" s="85" customFormat="1" ht="12.75">
      <c r="C1807" s="86"/>
    </row>
    <row r="1808" s="85" customFormat="1" ht="12.75">
      <c r="C1808" s="86"/>
    </row>
    <row r="1809" s="85" customFormat="1" ht="12.75">
      <c r="C1809" s="86"/>
    </row>
    <row r="1810" s="85" customFormat="1" ht="12.75">
      <c r="C1810" s="86"/>
    </row>
    <row r="1811" s="85" customFormat="1" ht="12.75">
      <c r="C1811" s="86"/>
    </row>
    <row r="1812" s="85" customFormat="1" ht="12.75">
      <c r="C1812" s="86"/>
    </row>
    <row r="1813" s="85" customFormat="1" ht="12.75">
      <c r="C1813" s="86"/>
    </row>
    <row r="1814" s="85" customFormat="1" ht="12.75">
      <c r="C1814" s="86"/>
    </row>
    <row r="1815" s="85" customFormat="1" ht="12.75">
      <c r="C1815" s="86"/>
    </row>
    <row r="1816" s="85" customFormat="1" ht="12.75">
      <c r="C1816" s="86"/>
    </row>
    <row r="1817" s="85" customFormat="1" ht="12.75">
      <c r="C1817" s="86"/>
    </row>
    <row r="1818" s="85" customFormat="1" ht="12.75">
      <c r="C1818" s="86"/>
    </row>
    <row r="1819" s="85" customFormat="1" ht="12.75">
      <c r="C1819" s="86"/>
    </row>
    <row r="1820" s="85" customFormat="1" ht="12.75">
      <c r="C1820" s="86"/>
    </row>
    <row r="1821" s="85" customFormat="1" ht="12.75">
      <c r="C1821" s="86"/>
    </row>
    <row r="1822" s="85" customFormat="1" ht="12.75">
      <c r="C1822" s="86"/>
    </row>
    <row r="1823" s="85" customFormat="1" ht="12.75">
      <c r="C1823" s="86"/>
    </row>
    <row r="1824" s="85" customFormat="1" ht="12.75">
      <c r="C1824" s="86"/>
    </row>
    <row r="1825" s="85" customFormat="1" ht="12.75">
      <c r="C1825" s="86"/>
    </row>
    <row r="1826" s="85" customFormat="1" ht="12.75">
      <c r="C1826" s="86"/>
    </row>
    <row r="1827" s="85" customFormat="1" ht="12.75">
      <c r="C1827" s="86"/>
    </row>
    <row r="1828" s="85" customFormat="1" ht="12.75">
      <c r="C1828" s="86"/>
    </row>
    <row r="1829" s="85" customFormat="1" ht="12.75">
      <c r="C1829" s="86"/>
    </row>
    <row r="1830" s="85" customFormat="1" ht="12.75">
      <c r="C1830" s="86"/>
    </row>
    <row r="1831" s="85" customFormat="1" ht="12.75">
      <c r="C1831" s="86"/>
    </row>
    <row r="1832" s="85" customFormat="1" ht="12.75">
      <c r="C1832" s="86"/>
    </row>
    <row r="1833" s="85" customFormat="1" ht="12.75">
      <c r="C1833" s="86"/>
    </row>
    <row r="1834" s="85" customFormat="1" ht="12.75">
      <c r="C1834" s="86"/>
    </row>
    <row r="1835" s="85" customFormat="1" ht="12.75">
      <c r="C1835" s="86"/>
    </row>
    <row r="1836" s="85" customFormat="1" ht="12.75">
      <c r="C1836" s="86"/>
    </row>
    <row r="1837" s="85" customFormat="1" ht="12.75">
      <c r="C1837" s="86"/>
    </row>
    <row r="1838" s="85" customFormat="1" ht="12.75">
      <c r="C1838" s="86"/>
    </row>
    <row r="1839" s="85" customFormat="1" ht="12.75">
      <c r="C1839" s="86"/>
    </row>
    <row r="1840" s="85" customFormat="1" ht="12.75">
      <c r="C1840" s="86"/>
    </row>
    <row r="1841" s="85" customFormat="1" ht="12.75">
      <c r="C1841" s="86"/>
    </row>
    <row r="1842" s="85" customFormat="1" ht="12.75">
      <c r="C1842" s="86"/>
    </row>
    <row r="1843" s="85" customFormat="1" ht="12.75">
      <c r="C1843" s="86"/>
    </row>
    <row r="1844" s="85" customFormat="1" ht="12.75">
      <c r="C1844" s="86"/>
    </row>
    <row r="1845" s="85" customFormat="1" ht="12.75">
      <c r="C1845" s="86"/>
    </row>
    <row r="1846" s="85" customFormat="1" ht="12.75">
      <c r="C1846" s="86"/>
    </row>
    <row r="1847" s="85" customFormat="1" ht="12.75">
      <c r="C1847" s="86"/>
    </row>
    <row r="1848" s="85" customFormat="1" ht="12.75">
      <c r="C1848" s="86"/>
    </row>
    <row r="1849" s="85" customFormat="1" ht="12.75">
      <c r="C1849" s="86"/>
    </row>
    <row r="1850" s="85" customFormat="1" ht="12.75">
      <c r="C1850" s="86"/>
    </row>
    <row r="1851" s="85" customFormat="1" ht="12.75">
      <c r="C1851" s="86"/>
    </row>
    <row r="1852" s="85" customFormat="1" ht="12.75">
      <c r="C1852" s="86"/>
    </row>
    <row r="1853" s="85" customFormat="1" ht="12.75">
      <c r="C1853" s="86"/>
    </row>
    <row r="1854" s="85" customFormat="1" ht="12.75">
      <c r="C1854" s="86"/>
    </row>
    <row r="1855" s="85" customFormat="1" ht="12.75">
      <c r="C1855" s="86"/>
    </row>
    <row r="1856" s="85" customFormat="1" ht="12.75">
      <c r="C1856" s="86"/>
    </row>
    <row r="1857" s="85" customFormat="1" ht="12.75">
      <c r="C1857" s="86"/>
    </row>
    <row r="1858" s="85" customFormat="1" ht="12.75">
      <c r="C1858" s="86"/>
    </row>
    <row r="1859" s="85" customFormat="1" ht="12.75">
      <c r="C1859" s="86"/>
    </row>
    <row r="1860" s="85" customFormat="1" ht="12.75">
      <c r="C1860" s="86"/>
    </row>
    <row r="1861" s="85" customFormat="1" ht="12.75">
      <c r="C1861" s="86"/>
    </row>
    <row r="1862" s="85" customFormat="1" ht="12.75">
      <c r="C1862" s="86"/>
    </row>
    <row r="1863" s="85" customFormat="1" ht="12.75">
      <c r="C1863" s="86"/>
    </row>
    <row r="1864" s="85" customFormat="1" ht="12.75">
      <c r="C1864" s="86"/>
    </row>
    <row r="1865" s="85" customFormat="1" ht="12.75">
      <c r="C1865" s="86"/>
    </row>
    <row r="1866" s="85" customFormat="1" ht="12.75">
      <c r="C1866" s="86"/>
    </row>
    <row r="1867" s="85" customFormat="1" ht="12.75">
      <c r="C1867" s="86"/>
    </row>
    <row r="1868" s="85" customFormat="1" ht="12.75">
      <c r="C1868" s="86"/>
    </row>
    <row r="1869" s="85" customFormat="1" ht="12.75">
      <c r="C1869" s="86"/>
    </row>
    <row r="1870" s="85" customFormat="1" ht="12.75">
      <c r="C1870" s="86"/>
    </row>
    <row r="1871" s="85" customFormat="1" ht="12.75">
      <c r="C1871" s="86"/>
    </row>
    <row r="1872" s="85" customFormat="1" ht="12.75">
      <c r="C1872" s="86"/>
    </row>
    <row r="1873" s="85" customFormat="1" ht="12.75">
      <c r="C1873" s="86"/>
    </row>
    <row r="1874" s="85" customFormat="1" ht="12.75">
      <c r="C1874" s="86"/>
    </row>
    <row r="1875" s="85" customFormat="1" ht="12.75">
      <c r="C1875" s="86"/>
    </row>
    <row r="1876" s="85" customFormat="1" ht="12.75">
      <c r="C1876" s="86"/>
    </row>
    <row r="1877" s="85" customFormat="1" ht="12.75">
      <c r="C1877" s="86"/>
    </row>
    <row r="1878" s="85" customFormat="1" ht="12.75">
      <c r="C1878" s="86"/>
    </row>
    <row r="1879" s="85" customFormat="1" ht="12.75">
      <c r="C1879" s="86"/>
    </row>
    <row r="1880" s="85" customFormat="1" ht="12.75">
      <c r="C1880" s="86"/>
    </row>
    <row r="1881" s="85" customFormat="1" ht="12.75">
      <c r="C1881" s="86"/>
    </row>
    <row r="1882" s="85" customFormat="1" ht="12.75">
      <c r="C1882" s="86"/>
    </row>
    <row r="1883" s="85" customFormat="1" ht="12.75">
      <c r="C1883" s="86"/>
    </row>
    <row r="1884" s="85" customFormat="1" ht="12.75">
      <c r="C1884" s="86"/>
    </row>
    <row r="1885" s="85" customFormat="1" ht="12.75">
      <c r="C1885" s="86"/>
    </row>
    <row r="1886" s="85" customFormat="1" ht="12.75">
      <c r="C1886" s="86"/>
    </row>
    <row r="1887" s="85" customFormat="1" ht="12.75">
      <c r="C1887" s="86"/>
    </row>
    <row r="1888" s="85" customFormat="1" ht="12.75">
      <c r="C1888" s="86"/>
    </row>
    <row r="1889" s="85" customFormat="1" ht="12.75">
      <c r="C1889" s="86"/>
    </row>
    <row r="1890" s="85" customFormat="1" ht="12.75">
      <c r="C1890" s="86"/>
    </row>
    <row r="1891" s="85" customFormat="1" ht="12.75">
      <c r="C1891" s="86"/>
    </row>
    <row r="1892" s="85" customFormat="1" ht="12.75">
      <c r="C1892" s="86"/>
    </row>
    <row r="1893" s="85" customFormat="1" ht="12.75">
      <c r="C1893" s="86"/>
    </row>
    <row r="1894" s="85" customFormat="1" ht="12.75">
      <c r="C1894" s="86"/>
    </row>
    <row r="1895" s="85" customFormat="1" ht="12.75">
      <c r="C1895" s="86"/>
    </row>
    <row r="1896" s="85" customFormat="1" ht="12.75">
      <c r="C1896" s="86"/>
    </row>
    <row r="1897" s="85" customFormat="1" ht="12.75">
      <c r="C1897" s="86"/>
    </row>
    <row r="1898" s="85" customFormat="1" ht="12.75">
      <c r="C1898" s="86"/>
    </row>
    <row r="1899" s="85" customFormat="1" ht="12.75">
      <c r="C1899" s="86"/>
    </row>
    <row r="1900" s="85" customFormat="1" ht="12.75">
      <c r="C1900" s="86"/>
    </row>
    <row r="1901" s="85" customFormat="1" ht="12.75">
      <c r="C1901" s="86"/>
    </row>
    <row r="1902" s="85" customFormat="1" ht="12.75">
      <c r="C1902" s="86"/>
    </row>
    <row r="1903" s="85" customFormat="1" ht="12.75">
      <c r="C1903" s="86"/>
    </row>
    <row r="1904" s="85" customFormat="1" ht="12.75">
      <c r="C1904" s="86"/>
    </row>
    <row r="1905" s="85" customFormat="1" ht="12.75">
      <c r="C1905" s="86"/>
    </row>
    <row r="1906" s="85" customFormat="1" ht="12.75">
      <c r="C1906" s="86"/>
    </row>
    <row r="1907" s="85" customFormat="1" ht="12.75">
      <c r="C1907" s="86"/>
    </row>
    <row r="1908" s="85" customFormat="1" ht="12.75">
      <c r="C1908" s="86"/>
    </row>
    <row r="1909" s="85" customFormat="1" ht="12.75">
      <c r="C1909" s="86"/>
    </row>
    <row r="1910" s="85" customFormat="1" ht="12.75">
      <c r="C1910" s="86"/>
    </row>
    <row r="1911" s="85" customFormat="1" ht="12.75">
      <c r="C1911" s="86"/>
    </row>
    <row r="1912" s="85" customFormat="1" ht="12.75">
      <c r="C1912" s="86"/>
    </row>
    <row r="1913" s="85" customFormat="1" ht="12.75">
      <c r="C1913" s="86"/>
    </row>
    <row r="1914" s="85" customFormat="1" ht="12.75">
      <c r="C1914" s="86"/>
    </row>
    <row r="1915" s="85" customFormat="1" ht="12.75">
      <c r="C1915" s="86"/>
    </row>
    <row r="1916" s="85" customFormat="1" ht="12.75">
      <c r="C1916" s="86"/>
    </row>
    <row r="1917" s="85" customFormat="1" ht="12.75">
      <c r="C1917" s="86"/>
    </row>
    <row r="1918" s="85" customFormat="1" ht="12.75">
      <c r="C1918" s="86"/>
    </row>
    <row r="1919" s="85" customFormat="1" ht="12.75">
      <c r="C1919" s="86"/>
    </row>
    <row r="1920" s="85" customFormat="1" ht="12.75">
      <c r="C1920" s="86"/>
    </row>
    <row r="1921" s="85" customFormat="1" ht="12.75">
      <c r="C1921" s="86"/>
    </row>
    <row r="1922" s="85" customFormat="1" ht="12.75">
      <c r="C1922" s="86"/>
    </row>
    <row r="1923" s="85" customFormat="1" ht="12.75">
      <c r="C1923" s="86"/>
    </row>
    <row r="1924" s="85" customFormat="1" ht="12.75">
      <c r="C1924" s="86"/>
    </row>
    <row r="1925" s="85" customFormat="1" ht="12.75">
      <c r="C1925" s="86"/>
    </row>
    <row r="1926" s="85" customFormat="1" ht="12.75">
      <c r="C1926" s="86"/>
    </row>
    <row r="1927" s="85" customFormat="1" ht="12.75">
      <c r="C1927" s="86"/>
    </row>
    <row r="1928" s="85" customFormat="1" ht="12.75">
      <c r="C1928" s="86"/>
    </row>
    <row r="1929" s="85" customFormat="1" ht="12.75">
      <c r="C1929" s="86"/>
    </row>
    <row r="1930" s="85" customFormat="1" ht="12.75">
      <c r="C1930" s="86"/>
    </row>
    <row r="1931" s="85" customFormat="1" ht="12.75">
      <c r="C1931" s="86"/>
    </row>
    <row r="1932" s="85" customFormat="1" ht="12.75">
      <c r="C1932" s="86"/>
    </row>
    <row r="1933" s="85" customFormat="1" ht="12.75">
      <c r="C1933" s="86"/>
    </row>
    <row r="1934" s="85" customFormat="1" ht="12.75">
      <c r="C1934" s="86"/>
    </row>
    <row r="1935" s="85" customFormat="1" ht="12.75">
      <c r="C1935" s="86"/>
    </row>
    <row r="1936" s="85" customFormat="1" ht="12.75">
      <c r="C1936" s="86"/>
    </row>
    <row r="1937" s="85" customFormat="1" ht="12.75">
      <c r="C1937" s="86"/>
    </row>
    <row r="1938" s="85" customFormat="1" ht="12.75">
      <c r="C1938" s="86"/>
    </row>
    <row r="1939" s="85" customFormat="1" ht="12.75">
      <c r="C1939" s="86"/>
    </row>
    <row r="1940" s="85" customFormat="1" ht="12.75">
      <c r="C1940" s="86"/>
    </row>
    <row r="1941" s="85" customFormat="1" ht="12.75">
      <c r="C1941" s="86"/>
    </row>
    <row r="1942" s="85" customFormat="1" ht="12.75">
      <c r="C1942" s="86"/>
    </row>
    <row r="1943" s="85" customFormat="1" ht="12.75">
      <c r="C1943" s="86"/>
    </row>
    <row r="1944" s="85" customFormat="1" ht="12.75">
      <c r="C1944" s="86"/>
    </row>
    <row r="1945" s="85" customFormat="1" ht="12.75">
      <c r="C1945" s="86"/>
    </row>
    <row r="1946" s="85" customFormat="1" ht="12.75">
      <c r="C1946" s="86"/>
    </row>
    <row r="1947" s="85" customFormat="1" ht="12.75">
      <c r="C1947" s="86"/>
    </row>
    <row r="1948" s="85" customFormat="1" ht="12.75">
      <c r="C1948" s="86"/>
    </row>
    <row r="1949" s="85" customFormat="1" ht="12.75">
      <c r="C1949" s="86"/>
    </row>
    <row r="1950" s="85" customFormat="1" ht="12.75">
      <c r="C1950" s="86"/>
    </row>
    <row r="1951" s="85" customFormat="1" ht="12.75">
      <c r="C1951" s="86"/>
    </row>
    <row r="1952" s="85" customFormat="1" ht="12.75">
      <c r="C1952" s="86"/>
    </row>
    <row r="1953" s="85" customFormat="1" ht="12.75">
      <c r="C1953" s="86"/>
    </row>
    <row r="1954" s="85" customFormat="1" ht="12.75">
      <c r="C1954" s="86"/>
    </row>
    <row r="1955" s="85" customFormat="1" ht="12.75">
      <c r="C1955" s="86"/>
    </row>
    <row r="1956" s="85" customFormat="1" ht="12.75">
      <c r="C1956" s="86"/>
    </row>
    <row r="1957" s="85" customFormat="1" ht="12.75">
      <c r="C1957" s="86"/>
    </row>
    <row r="1958" s="85" customFormat="1" ht="12.75">
      <c r="C1958" s="86"/>
    </row>
    <row r="1959" s="85" customFormat="1" ht="12.75">
      <c r="C1959" s="86"/>
    </row>
    <row r="1960" s="85" customFormat="1" ht="12.75">
      <c r="C1960" s="86"/>
    </row>
    <row r="1961" s="85" customFormat="1" ht="12.75">
      <c r="C1961" s="86"/>
    </row>
    <row r="1962" s="85" customFormat="1" ht="12.75">
      <c r="C1962" s="86"/>
    </row>
    <row r="1963" s="85" customFormat="1" ht="12.75">
      <c r="C1963" s="86"/>
    </row>
    <row r="1964" s="85" customFormat="1" ht="12.75">
      <c r="C1964" s="86"/>
    </row>
    <row r="1965" s="85" customFormat="1" ht="12.75">
      <c r="C1965" s="86"/>
    </row>
    <row r="1966" s="85" customFormat="1" ht="12.75">
      <c r="C1966" s="86"/>
    </row>
    <row r="1967" s="85" customFormat="1" ht="12.75">
      <c r="C1967" s="86"/>
    </row>
    <row r="1968" s="85" customFormat="1" ht="12.75">
      <c r="C1968" s="86"/>
    </row>
    <row r="1969" s="85" customFormat="1" ht="12.75">
      <c r="C1969" s="86"/>
    </row>
    <row r="1970" s="85" customFormat="1" ht="12.75">
      <c r="C1970" s="86"/>
    </row>
    <row r="1971" s="85" customFormat="1" ht="12.75">
      <c r="C1971" s="86"/>
    </row>
    <row r="1972" s="85" customFormat="1" ht="12.75">
      <c r="C1972" s="86"/>
    </row>
    <row r="1973" s="85" customFormat="1" ht="12.75">
      <c r="C1973" s="86"/>
    </row>
    <row r="1974" s="85" customFormat="1" ht="12.75">
      <c r="C1974" s="86"/>
    </row>
    <row r="1975" s="85" customFormat="1" ht="12.75">
      <c r="C1975" s="86"/>
    </row>
    <row r="1976" s="85" customFormat="1" ht="12.75">
      <c r="C1976" s="86"/>
    </row>
    <row r="1977" s="85" customFormat="1" ht="12.75">
      <c r="C1977" s="86"/>
    </row>
    <row r="1978" s="85" customFormat="1" ht="12.75">
      <c r="C1978" s="86"/>
    </row>
    <row r="1979" s="85" customFormat="1" ht="12.75">
      <c r="C1979" s="86"/>
    </row>
    <row r="1980" s="85" customFormat="1" ht="12.75">
      <c r="C1980" s="86"/>
    </row>
    <row r="1981" s="85" customFormat="1" ht="12.75">
      <c r="C1981" s="86"/>
    </row>
    <row r="1982" s="85" customFormat="1" ht="12.75">
      <c r="C1982" s="86"/>
    </row>
    <row r="1983" s="85" customFormat="1" ht="12.75">
      <c r="C1983" s="86"/>
    </row>
    <row r="1984" s="85" customFormat="1" ht="12.75">
      <c r="C1984" s="86"/>
    </row>
    <row r="1985" s="85" customFormat="1" ht="12.75">
      <c r="C1985" s="86"/>
    </row>
    <row r="1986" s="85" customFormat="1" ht="12.75">
      <c r="C1986" s="86"/>
    </row>
    <row r="1987" s="85" customFormat="1" ht="12.75">
      <c r="C1987" s="86"/>
    </row>
    <row r="1988" s="85" customFormat="1" ht="12.75">
      <c r="C1988" s="86"/>
    </row>
    <row r="1989" s="85" customFormat="1" ht="12.75">
      <c r="C1989" s="86"/>
    </row>
    <row r="1990" s="85" customFormat="1" ht="12.75">
      <c r="C1990" s="86"/>
    </row>
    <row r="1991" s="85" customFormat="1" ht="12.75">
      <c r="C1991" s="86"/>
    </row>
    <row r="1992" s="85" customFormat="1" ht="12.75">
      <c r="C1992" s="86"/>
    </row>
    <row r="1993" s="85" customFormat="1" ht="12.75">
      <c r="C1993" s="86"/>
    </row>
    <row r="1994" s="85" customFormat="1" ht="12.75">
      <c r="C1994" s="86"/>
    </row>
    <row r="1995" s="85" customFormat="1" ht="12.75">
      <c r="C1995" s="86"/>
    </row>
    <row r="1996" s="85" customFormat="1" ht="12.75">
      <c r="C1996" s="86"/>
    </row>
    <row r="1997" s="85" customFormat="1" ht="12.75">
      <c r="C1997" s="86"/>
    </row>
    <row r="1998" s="85" customFormat="1" ht="12.75">
      <c r="C1998" s="86"/>
    </row>
    <row r="1999" s="85" customFormat="1" ht="12.75">
      <c r="C1999" s="86"/>
    </row>
    <row r="2000" s="85" customFormat="1" ht="12.75">
      <c r="C2000" s="86"/>
    </row>
    <row r="2001" s="85" customFormat="1" ht="12.75">
      <c r="C2001" s="86"/>
    </row>
    <row r="2002" s="85" customFormat="1" ht="12.75">
      <c r="C2002" s="86"/>
    </row>
    <row r="2003" s="85" customFormat="1" ht="12.75">
      <c r="C2003" s="86"/>
    </row>
    <row r="2004" s="85" customFormat="1" ht="12.75">
      <c r="C2004" s="86"/>
    </row>
    <row r="2005" s="85" customFormat="1" ht="12.75">
      <c r="C2005" s="86"/>
    </row>
    <row r="2006" s="85" customFormat="1" ht="12.75">
      <c r="C2006" s="86"/>
    </row>
    <row r="2007" s="85" customFormat="1" ht="12.75">
      <c r="C2007" s="86"/>
    </row>
    <row r="2008" s="85" customFormat="1" ht="12.75">
      <c r="C2008" s="86"/>
    </row>
    <row r="2009" s="85" customFormat="1" ht="12.75">
      <c r="C2009" s="86"/>
    </row>
    <row r="2010" s="85" customFormat="1" ht="12.75">
      <c r="C2010" s="86"/>
    </row>
    <row r="2011" s="85" customFormat="1" ht="12.75">
      <c r="C2011" s="86"/>
    </row>
    <row r="2012" s="85" customFormat="1" ht="12.75">
      <c r="C2012" s="86"/>
    </row>
    <row r="2013" s="85" customFormat="1" ht="12.75">
      <c r="C2013" s="86"/>
    </row>
    <row r="2014" s="85" customFormat="1" ht="12.75">
      <c r="C2014" s="86"/>
    </row>
    <row r="2015" s="85" customFormat="1" ht="12.75">
      <c r="C2015" s="86"/>
    </row>
    <row r="2016" s="85" customFormat="1" ht="12.75">
      <c r="C2016" s="86"/>
    </row>
    <row r="2017" s="85" customFormat="1" ht="12.75">
      <c r="C2017" s="86"/>
    </row>
    <row r="2018" s="85" customFormat="1" ht="12.75">
      <c r="C2018" s="86"/>
    </row>
    <row r="2019" s="85" customFormat="1" ht="12.75">
      <c r="C2019" s="86"/>
    </row>
    <row r="2020" s="85" customFormat="1" ht="12.75">
      <c r="C2020" s="86"/>
    </row>
    <row r="2021" s="85" customFormat="1" ht="12.75">
      <c r="C2021" s="86"/>
    </row>
    <row r="2022" s="85" customFormat="1" ht="12.75">
      <c r="C2022" s="86"/>
    </row>
    <row r="2023" s="85" customFormat="1" ht="12.75">
      <c r="C2023" s="86"/>
    </row>
    <row r="2024" s="85" customFormat="1" ht="12.75">
      <c r="C2024" s="86"/>
    </row>
    <row r="2025" s="85" customFormat="1" ht="12.75">
      <c r="C2025" s="86"/>
    </row>
    <row r="2026" s="85" customFormat="1" ht="12.75">
      <c r="C2026" s="86"/>
    </row>
    <row r="2027" s="85" customFormat="1" ht="12.75">
      <c r="C2027" s="86"/>
    </row>
    <row r="2028" s="85" customFormat="1" ht="12.75">
      <c r="C2028" s="86"/>
    </row>
    <row r="2029" s="85" customFormat="1" ht="12.75">
      <c r="C2029" s="86"/>
    </row>
    <row r="2030" s="85" customFormat="1" ht="12.75">
      <c r="C2030" s="86"/>
    </row>
    <row r="2031" s="85" customFormat="1" ht="12.75">
      <c r="C2031" s="86"/>
    </row>
    <row r="2032" s="85" customFormat="1" ht="12.75">
      <c r="C2032" s="86"/>
    </row>
    <row r="2033" s="85" customFormat="1" ht="12.75">
      <c r="C2033" s="86"/>
    </row>
    <row r="2034" s="85" customFormat="1" ht="12.75">
      <c r="C2034" s="86"/>
    </row>
    <row r="2035" s="85" customFormat="1" ht="12.75">
      <c r="C2035" s="86"/>
    </row>
    <row r="2036" s="85" customFormat="1" ht="12.75">
      <c r="C2036" s="86"/>
    </row>
    <row r="2037" s="85" customFormat="1" ht="12.75">
      <c r="C2037" s="86"/>
    </row>
    <row r="2038" s="85" customFormat="1" ht="12.75">
      <c r="C2038" s="86"/>
    </row>
    <row r="2039" s="85" customFormat="1" ht="12.75">
      <c r="C2039" s="86"/>
    </row>
    <row r="2040" s="85" customFormat="1" ht="12.75">
      <c r="C2040" s="86"/>
    </row>
    <row r="2041" s="85" customFormat="1" ht="12.75">
      <c r="C2041" s="86"/>
    </row>
    <row r="2042" s="85" customFormat="1" ht="12.75">
      <c r="C2042" s="86"/>
    </row>
    <row r="2043" s="85" customFormat="1" ht="12.75">
      <c r="C2043" s="86"/>
    </row>
    <row r="2044" s="85" customFormat="1" ht="12.75">
      <c r="C2044" s="86"/>
    </row>
    <row r="2045" s="85" customFormat="1" ht="12.75">
      <c r="C2045" s="86"/>
    </row>
    <row r="2046" s="85" customFormat="1" ht="12.75">
      <c r="C2046" s="86"/>
    </row>
    <row r="2047" s="85" customFormat="1" ht="12.75">
      <c r="C2047" s="86"/>
    </row>
    <row r="2048" s="85" customFormat="1" ht="12.75">
      <c r="C2048" s="86"/>
    </row>
    <row r="2049" s="85" customFormat="1" ht="12.75">
      <c r="C2049" s="86"/>
    </row>
    <row r="2050" s="85" customFormat="1" ht="12.75">
      <c r="C2050" s="86"/>
    </row>
    <row r="2051" s="85" customFormat="1" ht="12.75">
      <c r="C2051" s="86"/>
    </row>
    <row r="2052" s="85" customFormat="1" ht="12.75">
      <c r="C2052" s="86"/>
    </row>
    <row r="2053" s="85" customFormat="1" ht="12.75">
      <c r="C2053" s="86"/>
    </row>
    <row r="2054" s="85" customFormat="1" ht="12.75">
      <c r="C2054" s="86"/>
    </row>
    <row r="2055" s="85" customFormat="1" ht="12.75">
      <c r="C2055" s="86"/>
    </row>
    <row r="2056" s="85" customFormat="1" ht="12.75">
      <c r="C2056" s="86"/>
    </row>
    <row r="2057" s="85" customFormat="1" ht="12.75">
      <c r="C2057" s="86"/>
    </row>
    <row r="2058" s="85" customFormat="1" ht="12.75">
      <c r="C2058" s="86"/>
    </row>
    <row r="2059" s="85" customFormat="1" ht="12.75">
      <c r="C2059" s="86"/>
    </row>
    <row r="2060" s="85" customFormat="1" ht="12.75">
      <c r="C2060" s="86"/>
    </row>
    <row r="2061" s="85" customFormat="1" ht="12.75">
      <c r="C2061" s="86"/>
    </row>
    <row r="2062" s="85" customFormat="1" ht="12.75">
      <c r="C2062" s="86"/>
    </row>
    <row r="2063" s="85" customFormat="1" ht="12.75">
      <c r="C2063" s="86"/>
    </row>
    <row r="2064" s="85" customFormat="1" ht="12.75">
      <c r="C2064" s="86"/>
    </row>
    <row r="2065" s="85" customFormat="1" ht="12.75">
      <c r="C2065" s="86"/>
    </row>
    <row r="2066" s="85" customFormat="1" ht="12.75">
      <c r="C2066" s="86"/>
    </row>
    <row r="2067" s="85" customFormat="1" ht="12.75">
      <c r="C2067" s="86"/>
    </row>
    <row r="2068" s="85" customFormat="1" ht="12.75">
      <c r="C2068" s="86"/>
    </row>
    <row r="2069" s="85" customFormat="1" ht="12.75">
      <c r="C2069" s="86"/>
    </row>
    <row r="2070" s="85" customFormat="1" ht="12.75">
      <c r="C2070" s="86"/>
    </row>
    <row r="2071" s="85" customFormat="1" ht="12.75">
      <c r="C2071" s="86"/>
    </row>
    <row r="2072" s="85" customFormat="1" ht="12.75">
      <c r="C2072" s="86"/>
    </row>
    <row r="2073" s="85" customFormat="1" ht="12.75">
      <c r="C2073" s="86"/>
    </row>
    <row r="2074" s="85" customFormat="1" ht="12.75">
      <c r="C2074" s="86"/>
    </row>
    <row r="2075" s="85" customFormat="1" ht="12.75">
      <c r="C2075" s="86"/>
    </row>
    <row r="2076" s="85" customFormat="1" ht="12.75">
      <c r="C2076" s="86"/>
    </row>
    <row r="2077" s="85" customFormat="1" ht="12.75">
      <c r="C2077" s="86"/>
    </row>
    <row r="2078" s="85" customFormat="1" ht="12.75">
      <c r="C2078" s="86"/>
    </row>
    <row r="2079" s="85" customFormat="1" ht="12.75">
      <c r="C2079" s="86"/>
    </row>
    <row r="2080" s="85" customFormat="1" ht="12.75">
      <c r="C2080" s="86"/>
    </row>
    <row r="2081" s="85" customFormat="1" ht="12.75">
      <c r="C2081" s="86"/>
    </row>
    <row r="2082" s="85" customFormat="1" ht="12.75">
      <c r="C2082" s="86"/>
    </row>
    <row r="2083" s="85" customFormat="1" ht="12.75">
      <c r="C2083" s="86"/>
    </row>
    <row r="2084" s="85" customFormat="1" ht="12.75">
      <c r="C2084" s="86"/>
    </row>
    <row r="2085" s="85" customFormat="1" ht="12.75">
      <c r="C2085" s="86"/>
    </row>
    <row r="2086" s="85" customFormat="1" ht="12.75">
      <c r="C2086" s="86"/>
    </row>
    <row r="2087" s="85" customFormat="1" ht="12.75">
      <c r="C2087" s="86"/>
    </row>
    <row r="2088" s="85" customFormat="1" ht="12.75">
      <c r="C2088" s="86"/>
    </row>
    <row r="2089" s="85" customFormat="1" ht="12.75">
      <c r="C2089" s="86"/>
    </row>
    <row r="2090" s="85" customFormat="1" ht="12.75">
      <c r="C2090" s="86"/>
    </row>
    <row r="2091" s="85" customFormat="1" ht="12.75">
      <c r="C2091" s="86"/>
    </row>
    <row r="2092" s="85" customFormat="1" ht="12.75">
      <c r="C2092" s="86"/>
    </row>
    <row r="2093" s="85" customFormat="1" ht="12.75">
      <c r="C2093" s="86"/>
    </row>
    <row r="2094" s="85" customFormat="1" ht="12.75">
      <c r="C2094" s="86"/>
    </row>
    <row r="2095" s="85" customFormat="1" ht="12.75">
      <c r="C2095" s="86"/>
    </row>
    <row r="2096" s="85" customFormat="1" ht="12.75">
      <c r="C2096" s="86"/>
    </row>
    <row r="2097" s="85" customFormat="1" ht="12.75">
      <c r="C2097" s="86"/>
    </row>
    <row r="2098" s="85" customFormat="1" ht="12.75">
      <c r="C2098" s="86"/>
    </row>
    <row r="2099" s="85" customFormat="1" ht="12.75">
      <c r="C2099" s="86"/>
    </row>
    <row r="2100" s="85" customFormat="1" ht="12.75">
      <c r="C2100" s="86"/>
    </row>
    <row r="2101" s="85" customFormat="1" ht="12.75">
      <c r="C2101" s="86"/>
    </row>
    <row r="2102" s="85" customFormat="1" ht="12.75">
      <c r="C2102" s="86"/>
    </row>
    <row r="2103" s="85" customFormat="1" ht="12.75">
      <c r="C2103" s="86"/>
    </row>
    <row r="2104" s="85" customFormat="1" ht="12.75">
      <c r="C2104" s="86"/>
    </row>
    <row r="2105" s="85" customFormat="1" ht="12.75">
      <c r="C2105" s="86"/>
    </row>
    <row r="2106" s="85" customFormat="1" ht="12.75">
      <c r="C2106" s="86"/>
    </row>
    <row r="2107" s="85" customFormat="1" ht="12.75">
      <c r="C2107" s="86"/>
    </row>
    <row r="2108" s="85" customFormat="1" ht="12.75">
      <c r="C2108" s="86"/>
    </row>
    <row r="2109" s="85" customFormat="1" ht="12.75">
      <c r="C2109" s="86"/>
    </row>
    <row r="2110" s="85" customFormat="1" ht="12.75">
      <c r="C2110" s="86"/>
    </row>
    <row r="2111" s="85" customFormat="1" ht="12.75">
      <c r="C2111" s="86"/>
    </row>
    <row r="2112" s="85" customFormat="1" ht="12.75">
      <c r="C2112" s="86"/>
    </row>
    <row r="2113" s="85" customFormat="1" ht="12.75">
      <c r="C2113" s="86"/>
    </row>
    <row r="2114" s="85" customFormat="1" ht="12.75">
      <c r="C2114" s="86"/>
    </row>
    <row r="2115" s="85" customFormat="1" ht="12.75">
      <c r="C2115" s="86"/>
    </row>
    <row r="2116" s="85" customFormat="1" ht="12.75">
      <c r="C2116" s="86"/>
    </row>
    <row r="2117" s="85" customFormat="1" ht="12.75">
      <c r="C2117" s="86"/>
    </row>
    <row r="2118" s="85" customFormat="1" ht="12.75">
      <c r="C2118" s="86"/>
    </row>
    <row r="2119" s="85" customFormat="1" ht="12.75">
      <c r="C2119" s="86"/>
    </row>
    <row r="2120" s="85" customFormat="1" ht="12.75">
      <c r="C2120" s="86"/>
    </row>
    <row r="2121" s="85" customFormat="1" ht="12.75">
      <c r="C2121" s="86"/>
    </row>
    <row r="2122" s="85" customFormat="1" ht="12.75">
      <c r="C2122" s="86"/>
    </row>
    <row r="2123" s="85" customFormat="1" ht="12.75">
      <c r="C2123" s="86"/>
    </row>
    <row r="2124" s="85" customFormat="1" ht="12.75">
      <c r="C2124" s="86"/>
    </row>
    <row r="2125" s="85" customFormat="1" ht="12.75">
      <c r="C2125" s="86"/>
    </row>
    <row r="2126" s="85" customFormat="1" ht="12.75">
      <c r="C2126" s="86"/>
    </row>
    <row r="2127" s="85" customFormat="1" ht="12.75">
      <c r="C2127" s="86"/>
    </row>
    <row r="2128" s="85" customFormat="1" ht="12.75">
      <c r="C2128" s="86"/>
    </row>
    <row r="2129" s="85" customFormat="1" ht="12.75">
      <c r="C2129" s="86"/>
    </row>
    <row r="2130" s="85" customFormat="1" ht="12.75">
      <c r="C2130" s="86"/>
    </row>
    <row r="2131" s="85" customFormat="1" ht="12.75">
      <c r="C2131" s="86"/>
    </row>
    <row r="2132" s="85" customFormat="1" ht="12.75">
      <c r="C2132" s="86"/>
    </row>
    <row r="2133" s="85" customFormat="1" ht="12.75">
      <c r="C2133" s="86"/>
    </row>
    <row r="2134" s="85" customFormat="1" ht="12.75">
      <c r="C2134" s="86"/>
    </row>
    <row r="2135" s="85" customFormat="1" ht="12.75">
      <c r="C2135" s="86"/>
    </row>
    <row r="2136" s="85" customFormat="1" ht="12.75">
      <c r="C2136" s="86"/>
    </row>
    <row r="2137" s="85" customFormat="1" ht="12.75">
      <c r="C2137" s="86"/>
    </row>
    <row r="2138" s="85" customFormat="1" ht="12.75">
      <c r="C2138" s="86"/>
    </row>
    <row r="2139" s="85" customFormat="1" ht="12.75">
      <c r="C2139" s="86"/>
    </row>
    <row r="2140" s="85" customFormat="1" ht="12.75">
      <c r="C2140" s="86"/>
    </row>
    <row r="2141" s="85" customFormat="1" ht="12.75">
      <c r="C2141" s="86"/>
    </row>
    <row r="2142" s="85" customFormat="1" ht="12.75">
      <c r="C2142" s="86"/>
    </row>
    <row r="2143" s="85" customFormat="1" ht="12.75">
      <c r="C2143" s="86"/>
    </row>
    <row r="2144" s="85" customFormat="1" ht="12.75">
      <c r="C2144" s="86"/>
    </row>
    <row r="2145" s="85" customFormat="1" ht="12.75">
      <c r="C2145" s="86"/>
    </row>
    <row r="2146" s="85" customFormat="1" ht="12.75">
      <c r="C2146" s="86"/>
    </row>
    <row r="2147" s="85" customFormat="1" ht="12.75">
      <c r="C2147" s="86"/>
    </row>
    <row r="2148" s="85" customFormat="1" ht="12.75">
      <c r="C2148" s="86"/>
    </row>
    <row r="2149" s="85" customFormat="1" ht="12.75">
      <c r="C2149" s="86"/>
    </row>
    <row r="2150" s="85" customFormat="1" ht="12.75">
      <c r="C2150" s="86"/>
    </row>
    <row r="2151" s="85" customFormat="1" ht="12.75">
      <c r="C2151" s="86"/>
    </row>
    <row r="2152" s="85" customFormat="1" ht="12.75">
      <c r="C2152" s="86"/>
    </row>
    <row r="2153" s="85" customFormat="1" ht="12.75">
      <c r="C2153" s="86"/>
    </row>
    <row r="2154" s="85" customFormat="1" ht="12.75">
      <c r="C2154" s="86"/>
    </row>
    <row r="2155" s="85" customFormat="1" ht="12.75">
      <c r="C2155" s="86"/>
    </row>
    <row r="2156" s="85" customFormat="1" ht="12.75">
      <c r="C2156" s="86"/>
    </row>
    <row r="2157" s="85" customFormat="1" ht="12.75">
      <c r="C2157" s="86"/>
    </row>
    <row r="2158" s="85" customFormat="1" ht="12.75">
      <c r="C2158" s="86"/>
    </row>
    <row r="2159" s="85" customFormat="1" ht="12.75">
      <c r="C2159" s="86"/>
    </row>
    <row r="2160" s="85" customFormat="1" ht="12.75">
      <c r="C2160" s="86"/>
    </row>
    <row r="2161" s="85" customFormat="1" ht="12.75">
      <c r="C2161" s="86"/>
    </row>
    <row r="2162" s="85" customFormat="1" ht="12.75">
      <c r="C2162" s="86"/>
    </row>
    <row r="2163" s="85" customFormat="1" ht="12.75">
      <c r="C2163" s="86"/>
    </row>
    <row r="2164" s="85" customFormat="1" ht="12.75">
      <c r="C2164" s="86"/>
    </row>
    <row r="2165" s="85" customFormat="1" ht="12.75">
      <c r="C2165" s="86"/>
    </row>
    <row r="2166" s="85" customFormat="1" ht="12.75">
      <c r="C2166" s="86"/>
    </row>
    <row r="2167" s="85" customFormat="1" ht="12.75">
      <c r="C2167" s="86"/>
    </row>
    <row r="2168" s="85" customFormat="1" ht="12.75">
      <c r="C2168" s="86"/>
    </row>
    <row r="2169" s="85" customFormat="1" ht="12.75">
      <c r="C2169" s="86"/>
    </row>
    <row r="2170" s="85" customFormat="1" ht="12.75">
      <c r="C2170" s="86"/>
    </row>
    <row r="2171" s="85" customFormat="1" ht="12.75">
      <c r="C2171" s="86"/>
    </row>
    <row r="2172" s="85" customFormat="1" ht="12.75">
      <c r="C2172" s="86"/>
    </row>
    <row r="2173" s="85" customFormat="1" ht="12.75">
      <c r="C2173" s="86"/>
    </row>
    <row r="2174" s="85" customFormat="1" ht="12.75">
      <c r="C2174" s="86"/>
    </row>
    <row r="2175" s="85" customFormat="1" ht="12.75">
      <c r="C2175" s="86"/>
    </row>
    <row r="2176" s="85" customFormat="1" ht="12.75">
      <c r="C2176" s="86"/>
    </row>
    <row r="2177" s="85" customFormat="1" ht="12.75">
      <c r="C2177" s="86"/>
    </row>
    <row r="2178" s="85" customFormat="1" ht="12.75">
      <c r="C2178" s="86"/>
    </row>
    <row r="2179" s="85" customFormat="1" ht="12.75">
      <c r="C2179" s="86"/>
    </row>
    <row r="2180" s="85" customFormat="1" ht="12.75">
      <c r="C2180" s="86"/>
    </row>
    <row r="2181" s="85" customFormat="1" ht="12.75">
      <c r="C2181" s="86"/>
    </row>
    <row r="2182" s="85" customFormat="1" ht="12.75">
      <c r="C2182" s="86"/>
    </row>
    <row r="2183" s="85" customFormat="1" ht="12.75">
      <c r="C2183" s="86"/>
    </row>
    <row r="2184" s="85" customFormat="1" ht="12.75">
      <c r="C2184" s="86"/>
    </row>
    <row r="2185" s="85" customFormat="1" ht="12.75">
      <c r="C2185" s="86"/>
    </row>
    <row r="2186" s="85" customFormat="1" ht="12.75">
      <c r="C2186" s="86"/>
    </row>
    <row r="2187" s="85" customFormat="1" ht="12.75">
      <c r="C2187" s="86"/>
    </row>
    <row r="2188" s="85" customFormat="1" ht="12.75">
      <c r="C2188" s="86"/>
    </row>
    <row r="2189" s="85" customFormat="1" ht="12.75">
      <c r="C2189" s="86"/>
    </row>
    <row r="2190" s="85" customFormat="1" ht="12.75">
      <c r="C2190" s="86"/>
    </row>
    <row r="2191" s="85" customFormat="1" ht="12.75">
      <c r="C2191" s="86"/>
    </row>
    <row r="2192" s="85" customFormat="1" ht="12.75">
      <c r="C2192" s="86"/>
    </row>
    <row r="2193" s="85" customFormat="1" ht="12.75">
      <c r="C2193" s="86"/>
    </row>
    <row r="2194" s="85" customFormat="1" ht="12.75">
      <c r="C2194" s="86"/>
    </row>
    <row r="2195" s="85" customFormat="1" ht="12.75">
      <c r="C2195" s="86"/>
    </row>
    <row r="2196" s="85" customFormat="1" ht="12.75">
      <c r="C2196" s="86"/>
    </row>
    <row r="2197" s="85" customFormat="1" ht="12.75">
      <c r="C2197" s="86"/>
    </row>
    <row r="2198" s="85" customFormat="1" ht="12.75">
      <c r="C2198" s="86"/>
    </row>
    <row r="2199" s="85" customFormat="1" ht="12.75">
      <c r="C2199" s="86"/>
    </row>
    <row r="2200" s="85" customFormat="1" ht="12.75">
      <c r="C2200" s="86"/>
    </row>
    <row r="2201" s="85" customFormat="1" ht="12.75">
      <c r="C2201" s="86"/>
    </row>
    <row r="2202" s="85" customFormat="1" ht="12.75">
      <c r="C2202" s="86"/>
    </row>
    <row r="2203" s="85" customFormat="1" ht="12.75">
      <c r="C2203" s="86"/>
    </row>
    <row r="2204" s="85" customFormat="1" ht="12.75">
      <c r="C2204" s="86"/>
    </row>
    <row r="2205" s="85" customFormat="1" ht="12.75">
      <c r="C2205" s="86"/>
    </row>
    <row r="2206" s="85" customFormat="1" ht="12.75">
      <c r="C2206" s="86"/>
    </row>
    <row r="2207" s="85" customFormat="1" ht="12.75">
      <c r="C2207" s="86"/>
    </row>
    <row r="2208" s="85" customFormat="1" ht="12.75">
      <c r="C2208" s="86"/>
    </row>
    <row r="2209" s="85" customFormat="1" ht="12.75">
      <c r="C2209" s="86"/>
    </row>
    <row r="2210" s="85" customFormat="1" ht="12.75">
      <c r="C2210" s="86"/>
    </row>
    <row r="2211" s="85" customFormat="1" ht="12.75">
      <c r="C2211" s="86"/>
    </row>
    <row r="2212" s="85" customFormat="1" ht="12.75">
      <c r="C2212" s="86"/>
    </row>
    <row r="2213" s="85" customFormat="1" ht="12.75">
      <c r="C2213" s="86"/>
    </row>
    <row r="2214" s="85" customFormat="1" ht="12.75">
      <c r="C2214" s="86"/>
    </row>
    <row r="2215" s="85" customFormat="1" ht="12.75">
      <c r="C2215" s="86"/>
    </row>
    <row r="2216" s="85" customFormat="1" ht="12.75">
      <c r="C2216" s="86"/>
    </row>
    <row r="2217" s="85" customFormat="1" ht="12.75">
      <c r="C2217" s="86"/>
    </row>
    <row r="2218" s="85" customFormat="1" ht="12.75">
      <c r="C2218" s="86"/>
    </row>
    <row r="2219" s="85" customFormat="1" ht="12.75">
      <c r="C2219" s="86"/>
    </row>
    <row r="2220" s="85" customFormat="1" ht="12.75">
      <c r="C2220" s="86"/>
    </row>
    <row r="2221" s="85" customFormat="1" ht="12.75">
      <c r="C2221" s="86"/>
    </row>
    <row r="2222" s="85" customFormat="1" ht="12.75">
      <c r="C2222" s="86"/>
    </row>
    <row r="2223" s="85" customFormat="1" ht="12.75">
      <c r="C2223" s="86"/>
    </row>
    <row r="2224" s="85" customFormat="1" ht="12.75">
      <c r="C2224" s="86"/>
    </row>
    <row r="2225" s="85" customFormat="1" ht="12.75">
      <c r="C2225" s="86"/>
    </row>
    <row r="2226" s="85" customFormat="1" ht="12.75">
      <c r="C2226" s="86"/>
    </row>
    <row r="2227" s="85" customFormat="1" ht="12.75">
      <c r="C2227" s="86"/>
    </row>
    <row r="2228" s="85" customFormat="1" ht="12.75">
      <c r="C2228" s="86"/>
    </row>
    <row r="2229" s="85" customFormat="1" ht="12.75">
      <c r="C2229" s="86"/>
    </row>
    <row r="2230" s="85" customFormat="1" ht="12.75">
      <c r="C2230" s="86"/>
    </row>
    <row r="2231" s="85" customFormat="1" ht="12.75">
      <c r="C2231" s="86"/>
    </row>
    <row r="2232" s="85" customFormat="1" ht="12.75">
      <c r="C2232" s="86"/>
    </row>
    <row r="2233" s="85" customFormat="1" ht="12.75">
      <c r="C2233" s="86"/>
    </row>
    <row r="2234" s="85" customFormat="1" ht="12.75">
      <c r="C2234" s="86"/>
    </row>
    <row r="2235" s="85" customFormat="1" ht="12.75">
      <c r="C2235" s="86"/>
    </row>
    <row r="2236" s="85" customFormat="1" ht="12.75">
      <c r="C2236" s="86"/>
    </row>
    <row r="2237" s="85" customFormat="1" ht="12.75">
      <c r="C2237" s="86"/>
    </row>
    <row r="2238" s="85" customFormat="1" ht="12.75">
      <c r="C2238" s="86"/>
    </row>
    <row r="2239" s="85" customFormat="1" ht="12.75">
      <c r="C2239" s="86"/>
    </row>
    <row r="2240" s="85" customFormat="1" ht="12.75">
      <c r="C2240" s="86"/>
    </row>
    <row r="2241" s="85" customFormat="1" ht="12.75">
      <c r="C2241" s="86"/>
    </row>
    <row r="2242" s="85" customFormat="1" ht="12.75">
      <c r="C2242" s="86"/>
    </row>
    <row r="2243" s="85" customFormat="1" ht="12.75">
      <c r="C2243" s="86"/>
    </row>
    <row r="2244" s="85" customFormat="1" ht="12.75">
      <c r="C2244" s="86"/>
    </row>
    <row r="2245" s="85" customFormat="1" ht="12.75">
      <c r="C2245" s="86"/>
    </row>
    <row r="2246" s="85" customFormat="1" ht="12.75">
      <c r="C2246" s="86"/>
    </row>
    <row r="2247" s="85" customFormat="1" ht="12.75">
      <c r="C2247" s="86"/>
    </row>
    <row r="2248" s="85" customFormat="1" ht="12.75">
      <c r="C2248" s="86"/>
    </row>
    <row r="2249" s="85" customFormat="1" ht="12.75">
      <c r="C2249" s="86"/>
    </row>
    <row r="2250" s="85" customFormat="1" ht="12.75">
      <c r="C2250" s="86"/>
    </row>
    <row r="2251" s="85" customFormat="1" ht="12.75">
      <c r="C2251" s="86"/>
    </row>
    <row r="2252" s="85" customFormat="1" ht="12.75">
      <c r="C2252" s="86"/>
    </row>
    <row r="2253" s="85" customFormat="1" ht="12.75">
      <c r="C2253" s="86"/>
    </row>
    <row r="2254" s="85" customFormat="1" ht="12.75">
      <c r="C2254" s="86"/>
    </row>
    <row r="2255" s="85" customFormat="1" ht="12.75">
      <c r="C2255" s="86"/>
    </row>
    <row r="2256" s="85" customFormat="1" ht="12.75">
      <c r="C2256" s="86"/>
    </row>
    <row r="2257" s="85" customFormat="1" ht="12.75">
      <c r="C2257" s="86"/>
    </row>
    <row r="2258" s="85" customFormat="1" ht="12.75">
      <c r="C2258" s="86"/>
    </row>
    <row r="2259" s="85" customFormat="1" ht="12.75">
      <c r="C2259" s="86"/>
    </row>
    <row r="2260" s="85" customFormat="1" ht="12.75">
      <c r="C2260" s="86"/>
    </row>
    <row r="2261" s="85" customFormat="1" ht="12.75">
      <c r="C2261" s="86"/>
    </row>
    <row r="2262" s="85" customFormat="1" ht="12.75">
      <c r="C2262" s="86"/>
    </row>
    <row r="2263" s="85" customFormat="1" ht="12.75">
      <c r="C2263" s="86"/>
    </row>
    <row r="2264" s="85" customFormat="1" ht="12.75">
      <c r="C2264" s="86"/>
    </row>
    <row r="2265" s="85" customFormat="1" ht="12.75">
      <c r="C2265" s="86"/>
    </row>
    <row r="2266" s="85" customFormat="1" ht="12.75">
      <c r="C2266" s="86"/>
    </row>
    <row r="2267" s="85" customFormat="1" ht="12.75">
      <c r="C2267" s="86"/>
    </row>
    <row r="2268" s="85" customFormat="1" ht="12.75">
      <c r="C2268" s="86"/>
    </row>
    <row r="2269" s="85" customFormat="1" ht="12.75">
      <c r="C2269" s="86"/>
    </row>
    <row r="2270" s="85" customFormat="1" ht="12.75">
      <c r="C2270" s="86"/>
    </row>
    <row r="2271" s="85" customFormat="1" ht="12.75">
      <c r="C2271" s="86"/>
    </row>
    <row r="2272" s="85" customFormat="1" ht="12.75">
      <c r="C2272" s="86"/>
    </row>
    <row r="2273" s="85" customFormat="1" ht="12.75">
      <c r="C2273" s="86"/>
    </row>
    <row r="2274" s="85" customFormat="1" ht="12.75">
      <c r="C2274" s="86"/>
    </row>
    <row r="2275" s="85" customFormat="1" ht="12.75">
      <c r="C2275" s="86"/>
    </row>
    <row r="2276" s="85" customFormat="1" ht="12.75">
      <c r="C2276" s="86"/>
    </row>
    <row r="2277" s="85" customFormat="1" ht="12.75">
      <c r="C2277" s="86"/>
    </row>
    <row r="2278" s="85" customFormat="1" ht="12.75">
      <c r="C2278" s="86"/>
    </row>
    <row r="2279" s="85" customFormat="1" ht="12.75">
      <c r="C2279" s="86"/>
    </row>
    <row r="2280" s="85" customFormat="1" ht="12.75">
      <c r="C2280" s="86"/>
    </row>
    <row r="2281" s="85" customFormat="1" ht="12.75">
      <c r="C2281" s="86"/>
    </row>
    <row r="2282" s="85" customFormat="1" ht="12.75">
      <c r="C2282" s="86"/>
    </row>
    <row r="2283" s="85" customFormat="1" ht="12.75">
      <c r="C2283" s="86"/>
    </row>
    <row r="2284" s="85" customFormat="1" ht="12.75">
      <c r="C2284" s="86"/>
    </row>
    <row r="2285" s="85" customFormat="1" ht="12.75">
      <c r="C2285" s="86"/>
    </row>
    <row r="2286" s="85" customFormat="1" ht="12.75">
      <c r="C2286" s="86"/>
    </row>
    <row r="2287" s="85" customFormat="1" ht="12.75">
      <c r="C2287" s="86"/>
    </row>
    <row r="2288" s="85" customFormat="1" ht="12.75">
      <c r="C2288" s="86"/>
    </row>
    <row r="2289" s="85" customFormat="1" ht="12.75">
      <c r="C2289" s="86"/>
    </row>
    <row r="2290" s="85" customFormat="1" ht="12.75">
      <c r="C2290" s="86"/>
    </row>
    <row r="2291" s="85" customFormat="1" ht="12.75">
      <c r="C2291" s="86"/>
    </row>
    <row r="2292" s="85" customFormat="1" ht="12.75">
      <c r="C2292" s="86"/>
    </row>
    <row r="2293" s="85" customFormat="1" ht="12.75">
      <c r="C2293" s="86"/>
    </row>
    <row r="2294" s="85" customFormat="1" ht="12.75">
      <c r="C2294" s="86"/>
    </row>
    <row r="2295" s="85" customFormat="1" ht="12.75">
      <c r="C2295" s="86"/>
    </row>
    <row r="2296" s="85" customFormat="1" ht="12.75">
      <c r="C2296" s="86"/>
    </row>
    <row r="2297" s="85" customFormat="1" ht="12.75">
      <c r="C2297" s="86"/>
    </row>
    <row r="2298" s="85" customFormat="1" ht="12.75">
      <c r="C2298" s="86"/>
    </row>
    <row r="2299" s="85" customFormat="1" ht="12.75">
      <c r="C2299" s="86"/>
    </row>
    <row r="2300" s="85" customFormat="1" ht="12.75">
      <c r="C2300" s="86"/>
    </row>
    <row r="2301" s="85" customFormat="1" ht="12.75">
      <c r="C2301" s="86"/>
    </row>
    <row r="2302" s="85" customFormat="1" ht="12.75">
      <c r="C2302" s="86"/>
    </row>
    <row r="2303" s="85" customFormat="1" ht="12.75">
      <c r="C2303" s="86"/>
    </row>
    <row r="2304" s="85" customFormat="1" ht="12.75">
      <c r="C2304" s="86"/>
    </row>
    <row r="2305" s="85" customFormat="1" ht="12.75">
      <c r="C2305" s="86"/>
    </row>
    <row r="2306" s="85" customFormat="1" ht="12.75">
      <c r="C2306" s="86"/>
    </row>
    <row r="2307" s="85" customFormat="1" ht="12.75">
      <c r="C2307" s="86"/>
    </row>
    <row r="2308" s="85" customFormat="1" ht="12.75">
      <c r="C2308" s="86"/>
    </row>
    <row r="2309" s="85" customFormat="1" ht="12.75">
      <c r="C2309" s="86"/>
    </row>
    <row r="2310" s="85" customFormat="1" ht="12.75">
      <c r="C2310" s="86"/>
    </row>
    <row r="2311" s="85" customFormat="1" ht="12.75">
      <c r="C2311" s="86"/>
    </row>
    <row r="2312" s="85" customFormat="1" ht="12.75">
      <c r="C2312" s="86"/>
    </row>
    <row r="2313" s="85" customFormat="1" ht="12.75">
      <c r="C2313" s="86"/>
    </row>
    <row r="2314" s="85" customFormat="1" ht="12.75">
      <c r="C2314" s="86"/>
    </row>
    <row r="2315" s="85" customFormat="1" ht="12.75">
      <c r="C2315" s="86"/>
    </row>
    <row r="2316" s="85" customFormat="1" ht="12.75">
      <c r="C2316" s="86"/>
    </row>
    <row r="2317" s="85" customFormat="1" ht="12.75">
      <c r="C2317" s="86"/>
    </row>
    <row r="2318" s="85" customFormat="1" ht="12.75">
      <c r="C2318" s="86"/>
    </row>
    <row r="2319" s="85" customFormat="1" ht="12.75">
      <c r="C2319" s="86"/>
    </row>
    <row r="2320" s="85" customFormat="1" ht="12.75">
      <c r="C2320" s="86"/>
    </row>
    <row r="2321" s="85" customFormat="1" ht="12.75">
      <c r="C2321" s="86"/>
    </row>
    <row r="2322" s="85" customFormat="1" ht="12.75">
      <c r="C2322" s="86"/>
    </row>
    <row r="2323" s="85" customFormat="1" ht="12.75">
      <c r="C2323" s="86"/>
    </row>
    <row r="2324" s="85" customFormat="1" ht="12.75">
      <c r="C2324" s="86"/>
    </row>
    <row r="2325" s="85" customFormat="1" ht="12.75">
      <c r="C2325" s="86"/>
    </row>
    <row r="2326" s="85" customFormat="1" ht="12.75">
      <c r="C2326" s="86"/>
    </row>
    <row r="2327" s="85" customFormat="1" ht="12.75">
      <c r="C2327" s="86"/>
    </row>
    <row r="2328" s="85" customFormat="1" ht="12.75">
      <c r="C2328" s="86"/>
    </row>
    <row r="2329" s="85" customFormat="1" ht="12.75">
      <c r="C2329" s="86"/>
    </row>
    <row r="2330" s="85" customFormat="1" ht="12.75">
      <c r="C2330" s="86"/>
    </row>
    <row r="2331" s="85" customFormat="1" ht="12.75">
      <c r="C2331" s="86"/>
    </row>
    <row r="2332" s="85" customFormat="1" ht="12.75">
      <c r="C2332" s="86"/>
    </row>
    <row r="2333" s="85" customFormat="1" ht="12.75">
      <c r="C2333" s="86"/>
    </row>
    <row r="2334" s="85" customFormat="1" ht="12.75">
      <c r="C2334" s="86"/>
    </row>
    <row r="2335" s="85" customFormat="1" ht="12.75">
      <c r="C2335" s="86"/>
    </row>
    <row r="2336" s="85" customFormat="1" ht="12.75">
      <c r="C2336" s="86"/>
    </row>
    <row r="2337" s="85" customFormat="1" ht="12.75">
      <c r="C2337" s="86"/>
    </row>
    <row r="2338" s="85" customFormat="1" ht="12.75">
      <c r="C2338" s="86"/>
    </row>
    <row r="2339" s="85" customFormat="1" ht="12.75">
      <c r="C2339" s="86"/>
    </row>
    <row r="2340" s="85" customFormat="1" ht="12.75">
      <c r="C2340" s="86"/>
    </row>
    <row r="2341" s="85" customFormat="1" ht="12.75">
      <c r="C2341" s="86"/>
    </row>
    <row r="2342" s="85" customFormat="1" ht="12.75">
      <c r="C2342" s="86"/>
    </row>
    <row r="2343" s="85" customFormat="1" ht="12.75">
      <c r="C2343" s="86"/>
    </row>
    <row r="2344" s="85" customFormat="1" ht="12.75">
      <c r="C2344" s="86"/>
    </row>
    <row r="2345" s="85" customFormat="1" ht="12.75">
      <c r="C2345" s="86"/>
    </row>
    <row r="2346" s="85" customFormat="1" ht="12.75">
      <c r="C2346" s="86"/>
    </row>
    <row r="2347" s="85" customFormat="1" ht="12.75">
      <c r="C2347" s="86"/>
    </row>
    <row r="2348" s="85" customFormat="1" ht="12.75">
      <c r="C2348" s="86"/>
    </row>
    <row r="2349" s="85" customFormat="1" ht="12.75">
      <c r="C2349" s="86"/>
    </row>
    <row r="2350" s="85" customFormat="1" ht="12.75">
      <c r="C2350" s="86"/>
    </row>
    <row r="2351" s="85" customFormat="1" ht="12.75">
      <c r="C2351" s="86"/>
    </row>
    <row r="2352" s="85" customFormat="1" ht="12.75">
      <c r="C2352" s="86"/>
    </row>
    <row r="2353" s="85" customFormat="1" ht="12.75">
      <c r="C2353" s="86"/>
    </row>
    <row r="2354" s="85" customFormat="1" ht="12.75">
      <c r="C2354" s="86"/>
    </row>
    <row r="2355" s="85" customFormat="1" ht="12.75">
      <c r="C2355" s="86"/>
    </row>
    <row r="2356" s="85" customFormat="1" ht="12.75">
      <c r="C2356" s="86"/>
    </row>
    <row r="2357" s="85" customFormat="1" ht="12.75">
      <c r="C2357" s="86"/>
    </row>
    <row r="2358" s="85" customFormat="1" ht="12.75">
      <c r="C2358" s="86"/>
    </row>
    <row r="2359" s="85" customFormat="1" ht="12.75">
      <c r="C2359" s="86"/>
    </row>
    <row r="2360" s="85" customFormat="1" ht="12.75">
      <c r="C2360" s="86"/>
    </row>
    <row r="2361" s="85" customFormat="1" ht="12.75">
      <c r="C2361" s="86"/>
    </row>
    <row r="2362" s="85" customFormat="1" ht="12.75">
      <c r="C2362" s="86"/>
    </row>
    <row r="2363" s="85" customFormat="1" ht="12.75">
      <c r="C2363" s="86"/>
    </row>
    <row r="2364" s="85" customFormat="1" ht="12.75">
      <c r="C2364" s="86"/>
    </row>
    <row r="2365" s="85" customFormat="1" ht="12.75">
      <c r="C2365" s="86"/>
    </row>
    <row r="2366" s="85" customFormat="1" ht="12.75">
      <c r="C2366" s="86"/>
    </row>
    <row r="2367" s="85" customFormat="1" ht="12.75">
      <c r="C2367" s="86"/>
    </row>
    <row r="2368" s="85" customFormat="1" ht="12.75">
      <c r="C2368" s="86"/>
    </row>
    <row r="2369" s="85" customFormat="1" ht="12.75">
      <c r="C2369" s="86"/>
    </row>
    <row r="2370" s="85" customFormat="1" ht="12.75">
      <c r="C2370" s="86"/>
    </row>
    <row r="2371" s="85" customFormat="1" ht="12.75">
      <c r="C2371" s="86"/>
    </row>
    <row r="2372" s="85" customFormat="1" ht="12.75">
      <c r="C2372" s="86"/>
    </row>
    <row r="2373" s="85" customFormat="1" ht="12.75">
      <c r="C2373" s="86"/>
    </row>
    <row r="2374" s="85" customFormat="1" ht="12.75">
      <c r="C2374" s="86"/>
    </row>
    <row r="2375" s="85" customFormat="1" ht="12.75">
      <c r="C2375" s="86"/>
    </row>
    <row r="2376" s="85" customFormat="1" ht="12.75">
      <c r="C2376" s="86"/>
    </row>
    <row r="2377" s="85" customFormat="1" ht="12.75">
      <c r="C2377" s="86"/>
    </row>
    <row r="2378" s="85" customFormat="1" ht="12.75">
      <c r="C2378" s="86"/>
    </row>
    <row r="2379" s="85" customFormat="1" ht="12.75">
      <c r="C2379" s="86"/>
    </row>
    <row r="2380" s="85" customFormat="1" ht="12.75">
      <c r="C2380" s="86"/>
    </row>
    <row r="2381" s="85" customFormat="1" ht="12.75">
      <c r="C2381" s="86"/>
    </row>
    <row r="2382" s="85" customFormat="1" ht="12.75">
      <c r="C2382" s="86"/>
    </row>
    <row r="2383" s="85" customFormat="1" ht="12.75">
      <c r="C2383" s="86"/>
    </row>
    <row r="2384" s="85" customFormat="1" ht="12.75">
      <c r="C2384" s="86"/>
    </row>
    <row r="2385" s="85" customFormat="1" ht="12.75">
      <c r="C2385" s="86"/>
    </row>
    <row r="2386" s="85" customFormat="1" ht="12.75">
      <c r="C2386" s="86"/>
    </row>
    <row r="2387" s="85" customFormat="1" ht="12.75">
      <c r="C2387" s="86"/>
    </row>
    <row r="2388" s="85" customFormat="1" ht="12.75">
      <c r="C2388" s="86"/>
    </row>
    <row r="2389" s="85" customFormat="1" ht="12.75">
      <c r="C2389" s="86"/>
    </row>
    <row r="2390" s="85" customFormat="1" ht="12.75">
      <c r="C2390" s="86"/>
    </row>
    <row r="2391" s="85" customFormat="1" ht="12.75">
      <c r="C2391" s="86"/>
    </row>
    <row r="2392" s="85" customFormat="1" ht="12.75">
      <c r="C2392" s="86"/>
    </row>
    <row r="2393" s="85" customFormat="1" ht="12.75">
      <c r="C2393" s="86"/>
    </row>
    <row r="2394" s="85" customFormat="1" ht="12.75">
      <c r="C2394" s="86"/>
    </row>
    <row r="2395" s="85" customFormat="1" ht="12.75">
      <c r="C2395" s="86"/>
    </row>
    <row r="2396" s="85" customFormat="1" ht="12.75">
      <c r="C2396" s="86"/>
    </row>
    <row r="2397" s="85" customFormat="1" ht="12.75">
      <c r="C2397" s="86"/>
    </row>
    <row r="2398" s="85" customFormat="1" ht="12.75">
      <c r="C2398" s="86"/>
    </row>
    <row r="2399" s="85" customFormat="1" ht="12.75">
      <c r="C2399" s="86"/>
    </row>
    <row r="2400" s="85" customFormat="1" ht="12.75">
      <c r="C2400" s="86"/>
    </row>
    <row r="2401" s="85" customFormat="1" ht="12.75">
      <c r="C2401" s="86"/>
    </row>
    <row r="2402" s="85" customFormat="1" ht="12.75">
      <c r="C2402" s="86"/>
    </row>
    <row r="2403" s="85" customFormat="1" ht="12.75">
      <c r="C2403" s="86"/>
    </row>
    <row r="2404" s="85" customFormat="1" ht="12.75">
      <c r="C2404" s="86"/>
    </row>
    <row r="2405" s="85" customFormat="1" ht="12.75">
      <c r="C2405" s="86"/>
    </row>
    <row r="2406" s="85" customFormat="1" ht="12.75">
      <c r="C2406" s="86"/>
    </row>
    <row r="2407" s="85" customFormat="1" ht="12.75">
      <c r="C2407" s="86"/>
    </row>
    <row r="2408" s="85" customFormat="1" ht="12.75">
      <c r="C2408" s="86"/>
    </row>
    <row r="2409" s="85" customFormat="1" ht="12.75">
      <c r="C2409" s="86"/>
    </row>
    <row r="2410" s="85" customFormat="1" ht="12.75">
      <c r="C2410" s="86"/>
    </row>
    <row r="2411" s="85" customFormat="1" ht="12.75">
      <c r="C2411" s="86"/>
    </row>
    <row r="2412" s="85" customFormat="1" ht="12.75">
      <c r="C2412" s="86"/>
    </row>
    <row r="2413" s="85" customFormat="1" ht="12.75">
      <c r="C2413" s="86"/>
    </row>
    <row r="2414" s="85" customFormat="1" ht="12.75">
      <c r="C2414" s="86"/>
    </row>
    <row r="2415" s="85" customFormat="1" ht="12.75">
      <c r="C2415" s="86"/>
    </row>
    <row r="2416" s="85" customFormat="1" ht="12.75">
      <c r="C2416" s="86"/>
    </row>
    <row r="2417" s="85" customFormat="1" ht="12.75">
      <c r="C2417" s="86"/>
    </row>
    <row r="2418" s="85" customFormat="1" ht="12.75">
      <c r="C2418" s="86"/>
    </row>
    <row r="2419" s="85" customFormat="1" ht="12.75">
      <c r="C2419" s="86"/>
    </row>
    <row r="2420" s="85" customFormat="1" ht="12.75">
      <c r="C2420" s="86"/>
    </row>
    <row r="2421" spans="1:11" ht="12.75">
      <c r="A2421" s="85"/>
      <c r="B2421" s="85"/>
      <c r="C2421" s="86"/>
      <c r="D2421" s="85"/>
      <c r="E2421" s="85"/>
      <c r="F2421" s="85"/>
      <c r="G2421" s="85"/>
      <c r="H2421" s="85"/>
      <c r="I2421" s="85"/>
      <c r="J2421" s="85"/>
      <c r="K2421" s="85"/>
    </row>
    <row r="2422" spans="1:11" ht="12.75">
      <c r="A2422" s="85"/>
      <c r="B2422" s="85"/>
      <c r="C2422" s="86"/>
      <c r="D2422" s="85"/>
      <c r="E2422" s="85"/>
      <c r="F2422" s="85"/>
      <c r="G2422" s="85"/>
      <c r="H2422" s="85"/>
      <c r="I2422" s="85"/>
      <c r="J2422" s="85"/>
      <c r="K2422" s="85"/>
    </row>
    <row r="2423" spans="1:11" ht="12.75">
      <c r="A2423" s="85"/>
      <c r="B2423" s="85"/>
      <c r="C2423" s="86"/>
      <c r="D2423" s="85"/>
      <c r="E2423" s="85"/>
      <c r="F2423" s="85"/>
      <c r="G2423" s="85"/>
      <c r="H2423" s="85"/>
      <c r="I2423" s="85"/>
      <c r="J2423" s="85"/>
      <c r="K2423" s="85"/>
    </row>
    <row r="2424" spans="1:11" ht="12.75">
      <c r="A2424" s="85"/>
      <c r="B2424" s="85"/>
      <c r="C2424" s="86"/>
      <c r="D2424" s="85"/>
      <c r="E2424" s="85"/>
      <c r="F2424" s="85"/>
      <c r="G2424" s="85"/>
      <c r="H2424" s="85"/>
      <c r="I2424" s="85"/>
      <c r="J2424" s="85"/>
      <c r="K2424" s="85"/>
    </row>
    <row r="2425" spans="1:11" ht="12.75">
      <c r="A2425" s="85"/>
      <c r="B2425" s="85"/>
      <c r="C2425" s="86"/>
      <c r="D2425" s="85"/>
      <c r="E2425" s="85"/>
      <c r="F2425" s="85"/>
      <c r="G2425" s="85"/>
      <c r="H2425" s="85"/>
      <c r="I2425" s="85"/>
      <c r="J2425" s="85"/>
      <c r="K2425" s="85"/>
    </row>
    <row r="2426" spans="1:11" ht="12.75">
      <c r="A2426" s="85"/>
      <c r="B2426" s="85"/>
      <c r="C2426" s="86"/>
      <c r="D2426" s="85"/>
      <c r="E2426" s="85"/>
      <c r="F2426" s="85"/>
      <c r="G2426" s="85"/>
      <c r="H2426" s="85"/>
      <c r="I2426" s="85"/>
      <c r="J2426" s="85"/>
      <c r="K2426" s="85"/>
    </row>
    <row r="2427" spans="1:11" ht="12.75">
      <c r="A2427" s="85"/>
      <c r="B2427" s="85"/>
      <c r="C2427" s="86"/>
      <c r="D2427" s="85"/>
      <c r="E2427" s="85"/>
      <c r="F2427" s="85"/>
      <c r="G2427" s="85"/>
      <c r="H2427" s="85"/>
      <c r="I2427" s="85"/>
      <c r="J2427" s="85"/>
      <c r="K2427" s="85"/>
    </row>
    <row r="2428" spans="1:11" ht="12.75">
      <c r="A2428" s="85"/>
      <c r="B2428" s="85"/>
      <c r="C2428" s="86"/>
      <c r="D2428" s="85"/>
      <c r="E2428" s="85"/>
      <c r="F2428" s="85"/>
      <c r="G2428" s="85"/>
      <c r="H2428" s="85"/>
      <c r="I2428" s="85"/>
      <c r="J2428" s="85"/>
      <c r="K2428" s="85"/>
    </row>
    <row r="2429" spans="1:11" ht="12.75">
      <c r="A2429" s="85"/>
      <c r="B2429" s="85"/>
      <c r="C2429" s="86"/>
      <c r="D2429" s="85"/>
      <c r="E2429" s="85"/>
      <c r="F2429" s="85"/>
      <c r="G2429" s="85"/>
      <c r="H2429" s="85"/>
      <c r="I2429" s="85"/>
      <c r="J2429" s="85"/>
      <c r="K2429" s="85"/>
    </row>
    <row r="2430" spans="1:11" ht="12.75">
      <c r="A2430" s="85"/>
      <c r="B2430" s="85"/>
      <c r="C2430" s="86"/>
      <c r="D2430" s="85"/>
      <c r="E2430" s="85"/>
      <c r="F2430" s="85"/>
      <c r="G2430" s="85"/>
      <c r="H2430" s="85"/>
      <c r="I2430" s="85"/>
      <c r="J2430" s="85"/>
      <c r="K2430" s="85"/>
    </row>
    <row r="2431" spans="1:11" ht="12.75">
      <c r="A2431" s="85"/>
      <c r="B2431" s="85"/>
      <c r="C2431" s="86"/>
      <c r="D2431" s="85"/>
      <c r="E2431" s="85"/>
      <c r="F2431" s="85"/>
      <c r="G2431" s="85"/>
      <c r="H2431" s="85"/>
      <c r="I2431" s="85"/>
      <c r="J2431" s="85"/>
      <c r="K2431" s="85"/>
    </row>
    <row r="2432" spans="1:11" ht="12.75">
      <c r="A2432" s="85"/>
      <c r="B2432" s="85"/>
      <c r="C2432" s="86"/>
      <c r="D2432" s="85"/>
      <c r="E2432" s="85"/>
      <c r="F2432" s="85"/>
      <c r="G2432" s="85"/>
      <c r="H2432" s="85"/>
      <c r="I2432" s="85"/>
      <c r="J2432" s="85"/>
      <c r="K2432" s="85"/>
    </row>
    <row r="2433" spans="1:11" ht="12.75">
      <c r="A2433" s="85"/>
      <c r="B2433" s="85"/>
      <c r="C2433" s="86"/>
      <c r="D2433" s="85"/>
      <c r="E2433" s="85"/>
      <c r="F2433" s="85"/>
      <c r="G2433" s="85"/>
      <c r="H2433" s="85"/>
      <c r="I2433" s="85"/>
      <c r="J2433" s="85"/>
      <c r="K2433" s="85"/>
    </row>
    <row r="2434" spans="1:11" ht="12.75">
      <c r="A2434" s="85"/>
      <c r="B2434" s="85"/>
      <c r="C2434" s="86"/>
      <c r="D2434" s="85"/>
      <c r="E2434" s="85"/>
      <c r="F2434" s="85"/>
      <c r="G2434" s="85"/>
      <c r="H2434" s="85"/>
      <c r="I2434" s="85"/>
      <c r="J2434" s="85"/>
      <c r="K2434" s="85"/>
    </row>
    <row r="2435" spans="1:11" ht="12.75">
      <c r="A2435" s="85"/>
      <c r="B2435" s="85"/>
      <c r="C2435" s="86"/>
      <c r="D2435" s="85"/>
      <c r="E2435" s="85"/>
      <c r="F2435" s="85"/>
      <c r="G2435" s="85"/>
      <c r="H2435" s="85"/>
      <c r="I2435" s="85"/>
      <c r="J2435" s="85"/>
      <c r="K2435" s="85"/>
    </row>
    <row r="2436" spans="1:11" ht="12.75">
      <c r="A2436" s="85"/>
      <c r="B2436" s="85"/>
      <c r="C2436" s="86"/>
      <c r="D2436" s="85"/>
      <c r="E2436" s="85"/>
      <c r="F2436" s="85"/>
      <c r="G2436" s="85"/>
      <c r="H2436" s="85"/>
      <c r="I2436" s="85"/>
      <c r="J2436" s="85"/>
      <c r="K2436" s="85"/>
    </row>
    <row r="2437" spans="1:11" ht="12.75">
      <c r="A2437" s="85"/>
      <c r="B2437" s="85"/>
      <c r="C2437" s="86"/>
      <c r="D2437" s="85"/>
      <c r="E2437" s="85"/>
      <c r="F2437" s="85"/>
      <c r="G2437" s="85"/>
      <c r="H2437" s="85"/>
      <c r="I2437" s="85"/>
      <c r="J2437" s="85"/>
      <c r="K2437" s="85"/>
    </row>
    <row r="2438" spans="1:11" ht="12.75">
      <c r="A2438" s="85"/>
      <c r="B2438" s="85"/>
      <c r="C2438" s="86"/>
      <c r="D2438" s="85"/>
      <c r="E2438" s="85"/>
      <c r="F2438" s="85"/>
      <c r="G2438" s="85"/>
      <c r="H2438" s="85"/>
      <c r="I2438" s="85"/>
      <c r="J2438" s="85"/>
      <c r="K2438" s="85"/>
    </row>
    <row r="2439" spans="1:11" ht="12.75">
      <c r="A2439" s="85"/>
      <c r="B2439" s="85"/>
      <c r="C2439" s="86"/>
      <c r="D2439" s="85"/>
      <c r="E2439" s="85"/>
      <c r="F2439" s="85"/>
      <c r="G2439" s="85"/>
      <c r="H2439" s="85"/>
      <c r="I2439" s="85"/>
      <c r="J2439" s="85"/>
      <c r="K2439" s="85"/>
    </row>
    <row r="2440" spans="1:11" ht="12.75">
      <c r="A2440" s="85"/>
      <c r="B2440" s="85"/>
      <c r="C2440" s="86"/>
      <c r="D2440" s="85"/>
      <c r="E2440" s="85"/>
      <c r="F2440" s="85"/>
      <c r="G2440" s="85"/>
      <c r="H2440" s="85"/>
      <c r="I2440" s="85"/>
      <c r="J2440" s="85"/>
      <c r="K2440" s="85"/>
    </row>
    <row r="2441" spans="1:11" ht="12.75">
      <c r="A2441" s="85"/>
      <c r="B2441" s="85"/>
      <c r="C2441" s="86"/>
      <c r="D2441" s="85"/>
      <c r="E2441" s="85"/>
      <c r="F2441" s="85"/>
      <c r="G2441" s="85"/>
      <c r="H2441" s="85"/>
      <c r="I2441" s="85"/>
      <c r="J2441" s="85"/>
      <c r="K2441" s="85"/>
    </row>
    <row r="2442" spans="1:11" ht="12.75">
      <c r="A2442" s="85"/>
      <c r="B2442" s="85"/>
      <c r="C2442" s="86"/>
      <c r="D2442" s="85"/>
      <c r="E2442" s="85"/>
      <c r="F2442" s="85"/>
      <c r="G2442" s="85"/>
      <c r="H2442" s="85"/>
      <c r="I2442" s="85"/>
      <c r="J2442" s="85"/>
      <c r="K2442" s="85"/>
    </row>
    <row r="2443" spans="1:11" ht="12.75">
      <c r="A2443" s="85"/>
      <c r="B2443" s="85"/>
      <c r="C2443" s="86"/>
      <c r="D2443" s="85"/>
      <c r="E2443" s="85"/>
      <c r="F2443" s="85"/>
      <c r="G2443" s="85"/>
      <c r="H2443" s="85"/>
      <c r="I2443" s="85"/>
      <c r="J2443" s="85"/>
      <c r="K2443" s="85"/>
    </row>
    <row r="2444" spans="1:11" ht="12.75">
      <c r="A2444" s="85"/>
      <c r="B2444" s="85"/>
      <c r="C2444" s="86"/>
      <c r="D2444" s="85"/>
      <c r="E2444" s="85"/>
      <c r="F2444" s="85"/>
      <c r="G2444" s="85"/>
      <c r="H2444" s="85"/>
      <c r="I2444" s="85"/>
      <c r="J2444" s="85"/>
      <c r="K2444" s="85"/>
    </row>
    <row r="2445" spans="1:11" ht="12.75">
      <c r="A2445" s="85"/>
      <c r="B2445" s="85"/>
      <c r="C2445" s="86"/>
      <c r="D2445" s="85"/>
      <c r="E2445" s="85"/>
      <c r="F2445" s="85"/>
      <c r="G2445" s="85"/>
      <c r="H2445" s="85"/>
      <c r="I2445" s="85"/>
      <c r="J2445" s="85"/>
      <c r="K2445" s="85"/>
    </row>
    <row r="2446" spans="1:11" ht="12.75">
      <c r="A2446" s="85"/>
      <c r="B2446" s="85"/>
      <c r="C2446" s="86"/>
      <c r="D2446" s="85"/>
      <c r="E2446" s="85"/>
      <c r="F2446" s="85"/>
      <c r="G2446" s="85"/>
      <c r="H2446" s="85"/>
      <c r="I2446" s="85"/>
      <c r="J2446" s="85"/>
      <c r="K2446" s="85"/>
    </row>
    <row r="2447" spans="1:11" ht="12.75">
      <c r="A2447" s="85"/>
      <c r="B2447" s="85"/>
      <c r="C2447" s="86"/>
      <c r="D2447" s="85"/>
      <c r="E2447" s="85"/>
      <c r="F2447" s="85"/>
      <c r="G2447" s="85"/>
      <c r="H2447" s="85"/>
      <c r="I2447" s="85"/>
      <c r="J2447" s="85"/>
      <c r="K2447" s="85"/>
    </row>
  </sheetData>
  <sheetProtection password="DFFE" sheet="1"/>
  <mergeCells count="46">
    <mergeCell ref="G422:H422"/>
    <mergeCell ref="G423:H423"/>
    <mergeCell ref="G424:H424"/>
    <mergeCell ref="A404:K404"/>
    <mergeCell ref="A405:K405"/>
    <mergeCell ref="A410:K418"/>
    <mergeCell ref="B406:D406"/>
    <mergeCell ref="G406:H406"/>
    <mergeCell ref="I406:K406"/>
    <mergeCell ref="A407:K407"/>
    <mergeCell ref="A408:K408"/>
    <mergeCell ref="A409:K409"/>
    <mergeCell ref="A14:B17"/>
    <mergeCell ref="C14:K14"/>
    <mergeCell ref="C15:J16"/>
    <mergeCell ref="C17:K17"/>
    <mergeCell ref="A402:K402"/>
    <mergeCell ref="B403:D403"/>
    <mergeCell ref="G403:H403"/>
    <mergeCell ref="I403:K403"/>
    <mergeCell ref="A7:K7"/>
    <mergeCell ref="A8:K8"/>
    <mergeCell ref="A9:K9"/>
    <mergeCell ref="A10:K10"/>
    <mergeCell ref="A11:K11"/>
    <mergeCell ref="A12:K12"/>
    <mergeCell ref="J3:K3"/>
    <mergeCell ref="J4:K4"/>
    <mergeCell ref="B3:I3"/>
    <mergeCell ref="B4:I4"/>
    <mergeCell ref="A392:K392"/>
    <mergeCell ref="A393:K399"/>
    <mergeCell ref="A233:B233"/>
    <mergeCell ref="A234:B234"/>
    <mergeCell ref="A5:K5"/>
    <mergeCell ref="A6:K6"/>
    <mergeCell ref="J1:K1"/>
    <mergeCell ref="J2:K2"/>
    <mergeCell ref="B1:I1"/>
    <mergeCell ref="B2:I2"/>
    <mergeCell ref="A400:K400"/>
    <mergeCell ref="A401:K401"/>
    <mergeCell ref="A235:B235"/>
    <mergeCell ref="A237:B237"/>
    <mergeCell ref="A231:B231"/>
    <mergeCell ref="A232:B232"/>
  </mergeCells>
  <printOptions/>
  <pageMargins left="0.4" right="0.4" top="1.75" bottom="0.5" header="0.5" footer="0.3"/>
  <pageSetup fitToHeight="0" fitToWidth="1" horizontalDpi="600" verticalDpi="600" orientation="portrait" scale="60" r:id="rId5"/>
  <headerFooter alignWithMargins="0">
    <oddHeader>&amp;L&amp;6&amp;G&amp;C&amp;"Arial,Bold"&amp;16
CHAPTER 17
ESTIMATING FIRE RESISTANCE TIME OF STEEL COLUMNS
PROTECTED BY FIRE PROTECTION INSULATION
(QUASI-STEADY-STATE APPROACH)&amp;R
&amp;"Arial,Bold"&amp;16Version 1805.1
(SI Units)</oddHeader>
    <oddFooter>&amp;L&amp;F&amp;C&amp;P of &amp;N&amp;R&amp;D&amp;T</oddFooter>
  </headerFooter>
  <rowBreaks count="3" manualBreakCount="3">
    <brk id="239" max="10" man="1"/>
    <brk id="301" max="10" man="1"/>
    <brk id="366" max="10" man="1"/>
  </rowBreaks>
  <drawing r:id="rId3"/>
  <legacyDrawing r:id="rId2"/>
  <legacyDrawingHF r:id="rId4"/>
</worksheet>
</file>

<file path=xl/worksheets/sheet3.xml><?xml version="1.0" encoding="utf-8"?>
<worksheet xmlns="http://schemas.openxmlformats.org/spreadsheetml/2006/main" xmlns:r="http://schemas.openxmlformats.org/officeDocument/2006/relationships">
  <sheetPr codeName="Sheet2">
    <pageSetUpPr fitToPage="1"/>
  </sheetPr>
  <dimension ref="A3:K217"/>
  <sheetViews>
    <sheetView showGridLines="0" showRowColHeaders="0" zoomScalePageLayoutView="0" workbookViewId="0" topLeftCell="A1">
      <selection activeCell="A1" sqref="A1"/>
    </sheetView>
  </sheetViews>
  <sheetFormatPr defaultColWidth="9.140625" defaultRowHeight="12.75"/>
  <cols>
    <col min="1" max="1" width="8.140625" style="0" customWidth="1"/>
    <col min="2" max="2" width="13.28125" style="0" customWidth="1"/>
    <col min="5" max="5" width="12.140625" style="0" customWidth="1"/>
  </cols>
  <sheetData>
    <row r="3" spans="1:6" ht="15.75">
      <c r="A3" s="44" t="s">
        <v>253</v>
      </c>
      <c r="B3" s="1"/>
      <c r="C3" s="1"/>
      <c r="D3" s="99"/>
      <c r="E3" s="100"/>
      <c r="F3" s="99"/>
    </row>
    <row r="4" ht="13.5" thickBot="1"/>
    <row r="5" spans="2:11" ht="16.5" thickBot="1">
      <c r="B5" s="300" t="s">
        <v>261</v>
      </c>
      <c r="C5" s="301"/>
      <c r="D5" s="45"/>
      <c r="E5" s="300" t="s">
        <v>260</v>
      </c>
      <c r="F5" s="301"/>
      <c r="H5" s="45"/>
      <c r="I5" s="46"/>
      <c r="J5" s="45"/>
      <c r="K5" s="45"/>
    </row>
    <row r="6" spans="2:6" ht="12.75">
      <c r="B6" s="78" t="s">
        <v>249</v>
      </c>
      <c r="C6" s="73" t="s">
        <v>223</v>
      </c>
      <c r="E6" s="78" t="s">
        <v>0</v>
      </c>
      <c r="F6" s="73" t="s">
        <v>223</v>
      </c>
    </row>
    <row r="7" spans="2:11" ht="12.75">
      <c r="B7" s="78" t="s">
        <v>1</v>
      </c>
      <c r="C7" s="73" t="s">
        <v>224</v>
      </c>
      <c r="E7" s="78" t="s">
        <v>1</v>
      </c>
      <c r="F7" s="73" t="s">
        <v>224</v>
      </c>
      <c r="K7" s="25"/>
    </row>
    <row r="8" spans="2:6" ht="13.5" thickBot="1">
      <c r="B8" s="76"/>
      <c r="C8" s="77"/>
      <c r="E8" s="76"/>
      <c r="F8" s="77"/>
    </row>
    <row r="9" spans="2:11" ht="12.75">
      <c r="B9" s="74" t="s">
        <v>2</v>
      </c>
      <c r="C9" s="75">
        <v>29.61622311</v>
      </c>
      <c r="E9" s="74" t="s">
        <v>2</v>
      </c>
      <c r="F9" s="75">
        <v>26.04731929672237</v>
      </c>
      <c r="K9" s="26"/>
    </row>
    <row r="10" spans="2:11" ht="12.75">
      <c r="B10" s="69" t="s">
        <v>3</v>
      </c>
      <c r="C10" s="70">
        <v>27.75597869</v>
      </c>
      <c r="E10" s="69" t="s">
        <v>3</v>
      </c>
      <c r="F10" s="70">
        <v>24.40973483472575</v>
      </c>
      <c r="K10" s="27"/>
    </row>
    <row r="11" spans="2:6" ht="12.75">
      <c r="B11" s="69" t="s">
        <v>4</v>
      </c>
      <c r="C11" s="70">
        <v>25.89426508</v>
      </c>
      <c r="E11" s="69" t="s">
        <v>4</v>
      </c>
      <c r="F11" s="70">
        <v>22.76707530647986</v>
      </c>
    </row>
    <row r="12" spans="2:6" ht="12.75">
      <c r="B12" s="69" t="s">
        <v>5</v>
      </c>
      <c r="C12" s="70">
        <v>24.48163877</v>
      </c>
      <c r="E12" s="69" t="s">
        <v>5</v>
      </c>
      <c r="F12" s="70">
        <v>21.52269399707174</v>
      </c>
    </row>
    <row r="13" spans="2:6" ht="12.75">
      <c r="B13" s="69" t="s">
        <v>6</v>
      </c>
      <c r="C13" s="70">
        <v>23.05957056</v>
      </c>
      <c r="E13" s="69" t="s">
        <v>6</v>
      </c>
      <c r="F13" s="70">
        <v>20.27027027027027</v>
      </c>
    </row>
    <row r="14" spans="2:6" ht="12.75">
      <c r="B14" s="69" t="s">
        <v>7</v>
      </c>
      <c r="C14" s="70">
        <v>23.2772954</v>
      </c>
      <c r="E14" s="69" t="s">
        <v>7</v>
      </c>
      <c r="F14" s="70">
        <v>20.92328130189306</v>
      </c>
    </row>
    <row r="15" spans="2:6" ht="12.75">
      <c r="B15" s="69" t="s">
        <v>8</v>
      </c>
      <c r="C15" s="70">
        <v>21.59654901</v>
      </c>
      <c r="E15" s="69" t="s">
        <v>8</v>
      </c>
      <c r="F15" s="70">
        <v>19.41456092069052</v>
      </c>
    </row>
    <row r="16" spans="2:6" ht="12.75">
      <c r="B16" s="69" t="s">
        <v>9</v>
      </c>
      <c r="C16" s="70">
        <v>20.32857076</v>
      </c>
      <c r="E16" s="69" t="s">
        <v>9</v>
      </c>
      <c r="F16" s="70">
        <v>18.274621370596606</v>
      </c>
    </row>
    <row r="17" spans="2:6" ht="12.75">
      <c r="B17" s="69" t="s">
        <v>10</v>
      </c>
      <c r="C17" s="70">
        <v>19.05295601</v>
      </c>
      <c r="E17" s="69" t="s">
        <v>10</v>
      </c>
      <c r="F17" s="70">
        <v>17.12846347607053</v>
      </c>
    </row>
    <row r="18" spans="2:6" ht="12.75">
      <c r="B18" s="69" t="s">
        <v>11</v>
      </c>
      <c r="C18" s="70">
        <v>17.9910045</v>
      </c>
      <c r="E18" s="69" t="s">
        <v>11</v>
      </c>
      <c r="F18" s="70">
        <v>16.172506738544474</v>
      </c>
    </row>
    <row r="19" spans="2:6" ht="12.75">
      <c r="B19" s="69" t="s">
        <v>12</v>
      </c>
      <c r="C19" s="70">
        <v>16.9212691</v>
      </c>
      <c r="E19" s="69" t="s">
        <v>12</v>
      </c>
      <c r="F19" s="70">
        <v>15.209125475285173</v>
      </c>
    </row>
    <row r="20" spans="2:6" ht="12.75">
      <c r="B20" s="69" t="s">
        <v>13</v>
      </c>
      <c r="C20" s="70">
        <v>15.31914894</v>
      </c>
      <c r="E20" s="69" t="s">
        <v>13</v>
      </c>
      <c r="F20" s="70">
        <v>13.763806287170775</v>
      </c>
    </row>
    <row r="21" spans="2:6" ht="12.75">
      <c r="B21" s="69" t="s">
        <v>14</v>
      </c>
      <c r="C21" s="70">
        <v>25.30626531</v>
      </c>
      <c r="E21" s="69" t="s">
        <v>14</v>
      </c>
      <c r="F21" s="70">
        <v>22.22222222222222</v>
      </c>
    </row>
    <row r="22" spans="2:6" ht="12.75">
      <c r="B22" s="69" t="s">
        <v>15</v>
      </c>
      <c r="C22" s="70">
        <v>23.31941086</v>
      </c>
      <c r="E22" s="69" t="s">
        <v>15</v>
      </c>
      <c r="F22" s="70">
        <v>20.47402146220953</v>
      </c>
    </row>
    <row r="23" spans="2:6" ht="12.75">
      <c r="B23" s="69" t="s">
        <v>16</v>
      </c>
      <c r="C23" s="70">
        <v>21.31401052</v>
      </c>
      <c r="E23" s="69" t="s">
        <v>16</v>
      </c>
      <c r="F23" s="70">
        <v>18.710728415173378</v>
      </c>
    </row>
    <row r="24" spans="2:6" ht="12.75">
      <c r="B24" s="69" t="s">
        <v>17</v>
      </c>
      <c r="C24" s="70">
        <v>18.16642597</v>
      </c>
      <c r="E24" s="69" t="s">
        <v>17</v>
      </c>
      <c r="F24" s="70">
        <v>16.29007769938376</v>
      </c>
    </row>
    <row r="25" spans="2:6" ht="12.75">
      <c r="B25" s="69" t="s">
        <v>18</v>
      </c>
      <c r="C25" s="70">
        <v>16.92084604</v>
      </c>
      <c r="E25" s="69" t="s">
        <v>18</v>
      </c>
      <c r="F25" s="70">
        <v>15.170806061149467</v>
      </c>
    </row>
    <row r="26" spans="2:6" ht="12.75">
      <c r="B26" s="69" t="s">
        <v>19</v>
      </c>
      <c r="C26" s="70">
        <v>15.67051733</v>
      </c>
      <c r="E26" s="69" t="s">
        <v>19</v>
      </c>
      <c r="F26" s="70">
        <v>14.046461372231226</v>
      </c>
    </row>
    <row r="27" spans="2:6" ht="12.75">
      <c r="B27" s="69" t="s">
        <v>20</v>
      </c>
      <c r="C27" s="70">
        <v>14.29436705</v>
      </c>
      <c r="E27" s="69" t="s">
        <v>20</v>
      </c>
      <c r="F27" s="70">
        <v>12.809842590917313</v>
      </c>
    </row>
    <row r="28" spans="2:6" ht="12.75">
      <c r="B28" s="69" t="s">
        <v>21</v>
      </c>
      <c r="C28" s="70">
        <v>23.96705949</v>
      </c>
      <c r="E28" s="69" t="s">
        <v>21</v>
      </c>
      <c r="F28" s="70">
        <v>20.96894409937888</v>
      </c>
    </row>
    <row r="29" spans="2:6" ht="12.75">
      <c r="B29" s="69" t="s">
        <v>22</v>
      </c>
      <c r="C29" s="70">
        <v>21.81610508</v>
      </c>
      <c r="E29" s="69" t="s">
        <v>22</v>
      </c>
      <c r="F29" s="70">
        <v>19.084096586178187</v>
      </c>
    </row>
    <row r="30" spans="2:6" ht="12.75">
      <c r="B30" s="69" t="s">
        <v>23</v>
      </c>
      <c r="C30" s="70">
        <v>19.86127721</v>
      </c>
      <c r="E30" s="69" t="s">
        <v>23</v>
      </c>
      <c r="F30" s="70">
        <v>17.370931302819848</v>
      </c>
    </row>
    <row r="31" spans="2:6" ht="12.75">
      <c r="B31" s="69" t="s">
        <v>24</v>
      </c>
      <c r="C31" s="70">
        <v>17.40181269</v>
      </c>
      <c r="E31" s="69" t="s">
        <v>24</v>
      </c>
      <c r="F31" s="70">
        <v>15.595156050014769</v>
      </c>
    </row>
    <row r="32" spans="2:6" ht="12.75">
      <c r="B32" s="69" t="s">
        <v>25</v>
      </c>
      <c r="C32" s="70">
        <v>16.40302045</v>
      </c>
      <c r="E32" s="69" t="s">
        <v>25</v>
      </c>
      <c r="F32" s="70">
        <v>14.699199841944086</v>
      </c>
    </row>
    <row r="33" spans="2:6" ht="12.75">
      <c r="B33" s="69" t="s">
        <v>26</v>
      </c>
      <c r="C33" s="70">
        <v>15.40248963</v>
      </c>
      <c r="E33" s="69" t="s">
        <v>26</v>
      </c>
      <c r="F33" s="70">
        <v>13.799940517497769</v>
      </c>
    </row>
    <row r="34" spans="2:6" ht="12.75">
      <c r="B34" s="69" t="s">
        <v>27</v>
      </c>
      <c r="C34" s="70">
        <v>14.40080004</v>
      </c>
      <c r="E34" s="69" t="s">
        <v>27</v>
      </c>
      <c r="F34" s="70">
        <v>12.899372947148402</v>
      </c>
    </row>
    <row r="35" spans="2:6" ht="12.75">
      <c r="B35" s="69" t="s">
        <v>28</v>
      </c>
      <c r="C35" s="70">
        <v>13.25744895</v>
      </c>
      <c r="E35" s="69" t="s">
        <v>28</v>
      </c>
      <c r="F35" s="70">
        <v>11.87287627423546</v>
      </c>
    </row>
    <row r="36" spans="2:6" ht="12.75">
      <c r="B36" s="69" t="s">
        <v>29</v>
      </c>
      <c r="C36" s="70">
        <v>22.15193155</v>
      </c>
      <c r="E36" s="69" t="s">
        <v>29</v>
      </c>
      <c r="F36" s="70">
        <v>19.32856755044792</v>
      </c>
    </row>
    <row r="37" spans="2:6" ht="12.75">
      <c r="B37" s="69" t="s">
        <v>30</v>
      </c>
      <c r="C37" s="70">
        <v>20.14178482</v>
      </c>
      <c r="E37" s="69" t="s">
        <v>30</v>
      </c>
      <c r="F37" s="70">
        <v>17.573221757322173</v>
      </c>
    </row>
    <row r="38" spans="2:6" ht="12.75">
      <c r="B38" s="69" t="s">
        <v>31</v>
      </c>
      <c r="C38" s="70">
        <v>18.35612133</v>
      </c>
      <c r="E38" s="69" t="s">
        <v>31</v>
      </c>
      <c r="F38" s="70">
        <v>16.013161502604877</v>
      </c>
    </row>
    <row r="39" spans="2:6" ht="12.75">
      <c r="B39" s="69" t="s">
        <v>32</v>
      </c>
      <c r="C39" s="70">
        <v>16.35385535</v>
      </c>
      <c r="E39" s="69" t="s">
        <v>32</v>
      </c>
      <c r="F39" s="70">
        <v>14.596670934699105</v>
      </c>
    </row>
    <row r="40" spans="2:6" ht="12.75">
      <c r="B40" s="69" t="s">
        <v>33</v>
      </c>
      <c r="C40" s="70">
        <v>14.71242262</v>
      </c>
      <c r="E40" s="69" t="s">
        <v>33</v>
      </c>
      <c r="F40" s="70">
        <v>13.131638236240745</v>
      </c>
    </row>
    <row r="41" spans="2:6" ht="12.75">
      <c r="B41" s="69" t="s">
        <v>34</v>
      </c>
      <c r="C41" s="70">
        <v>13.61825426</v>
      </c>
      <c r="E41" s="69" t="s">
        <v>34</v>
      </c>
      <c r="F41" s="70">
        <v>12.152553329023917</v>
      </c>
    </row>
    <row r="42" spans="2:6" ht="12.75">
      <c r="B42" s="69" t="s">
        <v>35</v>
      </c>
      <c r="C42" s="70">
        <v>12.23597961</v>
      </c>
      <c r="E42" s="69" t="s">
        <v>35</v>
      </c>
      <c r="F42" s="70">
        <v>10.916179337231968</v>
      </c>
    </row>
    <row r="43" spans="2:6" ht="12.75">
      <c r="B43" s="69" t="s">
        <v>36</v>
      </c>
      <c r="C43" s="70">
        <v>22.2285747</v>
      </c>
      <c r="E43" s="69" t="s">
        <v>36</v>
      </c>
      <c r="F43" s="70">
        <v>19.36062145204661</v>
      </c>
    </row>
    <row r="44" spans="2:6" ht="12.75">
      <c r="B44" s="69" t="s">
        <v>37</v>
      </c>
      <c r="C44" s="70">
        <v>20.16574586</v>
      </c>
      <c r="E44" s="69" t="s">
        <v>37</v>
      </c>
      <c r="F44" s="70">
        <v>17.55862898376428</v>
      </c>
    </row>
    <row r="45" spans="2:6" ht="12.75">
      <c r="B45" s="69" t="s">
        <v>38</v>
      </c>
      <c r="C45" s="70">
        <v>18.2123617</v>
      </c>
      <c r="E45" s="69" t="s">
        <v>38</v>
      </c>
      <c r="F45" s="70">
        <v>15.85156801452052</v>
      </c>
    </row>
    <row r="46" spans="2:6" ht="12.75">
      <c r="B46" s="69" t="s">
        <v>39</v>
      </c>
      <c r="C46" s="70">
        <v>16.35982289</v>
      </c>
      <c r="E46" s="69" t="s">
        <v>39</v>
      </c>
      <c r="F46" s="70">
        <v>14.236463192050293</v>
      </c>
    </row>
    <row r="47" spans="2:6" ht="12.75">
      <c r="B47" s="69" t="s">
        <v>40</v>
      </c>
      <c r="C47" s="70">
        <v>14.61871852</v>
      </c>
      <c r="E47" s="69" t="s">
        <v>40</v>
      </c>
      <c r="F47" s="70">
        <v>12.719119445576844</v>
      </c>
    </row>
    <row r="48" spans="2:6" ht="12.75">
      <c r="B48" s="69" t="s">
        <v>41</v>
      </c>
      <c r="C48" s="70">
        <v>15.08323862</v>
      </c>
      <c r="E48" s="69" t="s">
        <v>41</v>
      </c>
      <c r="F48" s="70">
        <v>13.4525939177102</v>
      </c>
    </row>
    <row r="49" spans="2:6" ht="12.75">
      <c r="B49" s="69" t="s">
        <v>42</v>
      </c>
      <c r="C49" s="70">
        <v>13.56297094</v>
      </c>
      <c r="E49" s="69" t="s">
        <v>42</v>
      </c>
      <c r="F49" s="70">
        <v>12.095032397408206</v>
      </c>
    </row>
    <row r="50" spans="2:6" ht="12.75">
      <c r="B50" s="69" t="s">
        <v>43</v>
      </c>
      <c r="C50" s="70">
        <v>12.33599351</v>
      </c>
      <c r="E50" s="69" t="s">
        <v>43</v>
      </c>
      <c r="F50" s="70">
        <v>10.998552821997103</v>
      </c>
    </row>
    <row r="51" spans="2:6" ht="12.75">
      <c r="B51" s="69" t="s">
        <v>44</v>
      </c>
      <c r="C51" s="70">
        <v>11.0982659</v>
      </c>
      <c r="E51" s="69" t="s">
        <v>44</v>
      </c>
      <c r="F51" s="70">
        <v>9.892108134319312</v>
      </c>
    </row>
    <row r="52" spans="2:6" ht="12.75">
      <c r="B52" s="69" t="s">
        <v>45</v>
      </c>
      <c r="C52" s="70">
        <v>10.98317095</v>
      </c>
      <c r="E52" s="69" t="s">
        <v>45</v>
      </c>
      <c r="F52" s="70">
        <v>9.949184273870019</v>
      </c>
    </row>
    <row r="53" spans="2:6" ht="12.75">
      <c r="B53" s="69" t="s">
        <v>46</v>
      </c>
      <c r="C53" s="70">
        <v>9.797372523</v>
      </c>
      <c r="E53" s="69" t="s">
        <v>46</v>
      </c>
      <c r="F53" s="70">
        <v>8.874546187979025</v>
      </c>
    </row>
    <row r="54" spans="2:6" ht="12.75">
      <c r="B54" s="69" t="s">
        <v>47</v>
      </c>
      <c r="C54" s="70">
        <v>21.99227029</v>
      </c>
      <c r="E54" s="69" t="s">
        <v>47</v>
      </c>
      <c r="F54" s="70">
        <v>19.02502157031924</v>
      </c>
    </row>
    <row r="55" spans="2:6" ht="12.75">
      <c r="B55" s="69" t="s">
        <v>48</v>
      </c>
      <c r="C55" s="70">
        <v>19.87951807</v>
      </c>
      <c r="E55" s="69" t="s">
        <v>48</v>
      </c>
      <c r="F55" s="70">
        <v>17.194963091619627</v>
      </c>
    </row>
    <row r="56" spans="2:6" ht="12.75">
      <c r="B56" s="69" t="s">
        <v>49</v>
      </c>
      <c r="C56" s="70">
        <v>18.45455691</v>
      </c>
      <c r="E56" s="69" t="s">
        <v>49</v>
      </c>
      <c r="F56" s="70">
        <v>15.961622328826866</v>
      </c>
    </row>
    <row r="57" spans="2:6" ht="12.75">
      <c r="B57" s="69" t="s">
        <v>50</v>
      </c>
      <c r="C57" s="70">
        <v>16.87357487</v>
      </c>
      <c r="E57" s="69" t="s">
        <v>50</v>
      </c>
      <c r="F57" s="70">
        <v>14.592462751971954</v>
      </c>
    </row>
    <row r="58" spans="2:6" ht="12.75">
      <c r="B58" s="69" t="s">
        <v>51</v>
      </c>
      <c r="C58" s="70">
        <v>15.42180939</v>
      </c>
      <c r="E58" s="69" t="s">
        <v>51</v>
      </c>
      <c r="F58" s="70">
        <v>13.336267605633804</v>
      </c>
    </row>
    <row r="59" spans="2:6" ht="12.75">
      <c r="B59" s="69" t="s">
        <v>52</v>
      </c>
      <c r="C59" s="70">
        <v>16.57261657</v>
      </c>
      <c r="E59" s="69" t="s">
        <v>52</v>
      </c>
      <c r="F59" s="70">
        <v>14.730728616684264</v>
      </c>
    </row>
    <row r="60" spans="2:6" ht="12.75">
      <c r="B60" s="69" t="s">
        <v>53</v>
      </c>
      <c r="C60" s="70">
        <v>14.88900516</v>
      </c>
      <c r="E60" s="69" t="s">
        <v>53</v>
      </c>
      <c r="F60" s="70">
        <v>13.235880398671096</v>
      </c>
    </row>
    <row r="61" spans="2:6" ht="12.75">
      <c r="B61" s="69" t="s">
        <v>54</v>
      </c>
      <c r="C61" s="70">
        <v>13.18185238</v>
      </c>
      <c r="E61" s="69" t="s">
        <v>54</v>
      </c>
      <c r="F61" s="70">
        <v>11.719063545150501</v>
      </c>
    </row>
    <row r="62" spans="2:6" ht="12.75">
      <c r="B62" s="69" t="s">
        <v>55</v>
      </c>
      <c r="C62" s="70">
        <v>12.32442229</v>
      </c>
      <c r="E62" s="69" t="s">
        <v>55</v>
      </c>
      <c r="F62" s="70">
        <v>10.955961331901182</v>
      </c>
    </row>
    <row r="63" spans="2:6" ht="12.75">
      <c r="B63" s="69" t="s">
        <v>56</v>
      </c>
      <c r="C63" s="70">
        <v>11.28983308</v>
      </c>
      <c r="E63" s="69" t="s">
        <v>56</v>
      </c>
      <c r="F63" s="70">
        <v>10.035068788777988</v>
      </c>
    </row>
    <row r="64" spans="2:6" ht="12.75">
      <c r="B64" s="69" t="s">
        <v>57</v>
      </c>
      <c r="C64" s="70">
        <v>11.22047244</v>
      </c>
      <c r="E64" s="69" t="s">
        <v>57</v>
      </c>
      <c r="F64" s="70">
        <v>10.131832321137612</v>
      </c>
    </row>
    <row r="65" spans="2:6" ht="12.75">
      <c r="B65" s="69" t="s">
        <v>58</v>
      </c>
      <c r="C65" s="70">
        <v>9.918994875</v>
      </c>
      <c r="E65" s="69" t="s">
        <v>58</v>
      </c>
      <c r="F65" s="70">
        <v>8.952551477170994</v>
      </c>
    </row>
    <row r="66" spans="2:6" ht="12.75">
      <c r="B66" s="69" t="s">
        <v>59</v>
      </c>
      <c r="C66" s="70">
        <v>8.78243513</v>
      </c>
      <c r="E66" s="69" t="s">
        <v>59</v>
      </c>
      <c r="F66" s="70">
        <v>7.925547883518464</v>
      </c>
    </row>
    <row r="67" spans="2:6" ht="12.75">
      <c r="B67" s="69" t="s">
        <v>60</v>
      </c>
      <c r="C67" s="70">
        <v>20.27689031</v>
      </c>
      <c r="E67" s="69" t="s">
        <v>60</v>
      </c>
      <c r="F67" s="70">
        <v>17.480719794344473</v>
      </c>
    </row>
    <row r="68" spans="2:6" ht="12.75">
      <c r="B68" s="69" t="s">
        <v>61</v>
      </c>
      <c r="C68" s="70">
        <v>18.20263309</v>
      </c>
      <c r="E68" s="69" t="s">
        <v>61</v>
      </c>
      <c r="F68" s="70">
        <v>15.68820917612235</v>
      </c>
    </row>
    <row r="69" spans="2:6" ht="12.75">
      <c r="B69" s="69" t="s">
        <v>62</v>
      </c>
      <c r="C69" s="70">
        <v>16.7373643</v>
      </c>
      <c r="E69" s="69" t="s">
        <v>62</v>
      </c>
      <c r="F69" s="70">
        <v>14.425579377865908</v>
      </c>
    </row>
    <row r="70" spans="2:6" ht="12.75">
      <c r="B70" s="69" t="s">
        <v>63</v>
      </c>
      <c r="C70" s="70">
        <v>14.93703865</v>
      </c>
      <c r="E70" s="69" t="s">
        <v>63</v>
      </c>
      <c r="F70" s="70">
        <v>12.871040159640806</v>
      </c>
    </row>
    <row r="71" spans="2:6" ht="12.75">
      <c r="B71" s="69" t="s">
        <v>64</v>
      </c>
      <c r="C71" s="70">
        <v>13.27994175</v>
      </c>
      <c r="E71" s="69" t="s">
        <v>64</v>
      </c>
      <c r="F71" s="70">
        <v>11.441475348136995</v>
      </c>
    </row>
    <row r="72" spans="2:6" ht="12.75">
      <c r="B72" s="69" t="s">
        <v>65</v>
      </c>
      <c r="C72" s="70">
        <v>14.4762552</v>
      </c>
      <c r="E72" s="69" t="s">
        <v>65</v>
      </c>
      <c r="F72" s="70">
        <v>12.813956986012936</v>
      </c>
    </row>
    <row r="73" spans="2:6" ht="12.75">
      <c r="B73" s="69" t="s">
        <v>66</v>
      </c>
      <c r="C73" s="70">
        <v>13.31739799</v>
      </c>
      <c r="E73" s="69" t="s">
        <v>66</v>
      </c>
      <c r="F73" s="70">
        <v>11.789600967351875</v>
      </c>
    </row>
    <row r="74" spans="2:6" ht="12.75">
      <c r="B74" s="69" t="s">
        <v>67</v>
      </c>
      <c r="C74" s="70">
        <v>12.34991424</v>
      </c>
      <c r="E74" s="69" t="s">
        <v>67</v>
      </c>
      <c r="F74" s="70">
        <v>10.933940774487473</v>
      </c>
    </row>
    <row r="75" spans="2:6" ht="12.75">
      <c r="B75" s="69" t="s">
        <v>68</v>
      </c>
      <c r="C75" s="70">
        <v>11.37342754</v>
      </c>
      <c r="E75" s="69" t="s">
        <v>68</v>
      </c>
      <c r="F75" s="70">
        <v>10.06711409395973</v>
      </c>
    </row>
    <row r="76" spans="2:6" ht="12.75">
      <c r="B76" s="69" t="s">
        <v>69</v>
      </c>
      <c r="C76" s="70">
        <v>10.38871093</v>
      </c>
      <c r="E76" s="69" t="s">
        <v>69</v>
      </c>
      <c r="F76" s="70">
        <v>9.195402298850574</v>
      </c>
    </row>
    <row r="77" spans="2:6" ht="12.75">
      <c r="B77" s="69" t="s">
        <v>70</v>
      </c>
      <c r="C77" s="70">
        <v>10.30235162</v>
      </c>
      <c r="E77" s="69" t="s">
        <v>70</v>
      </c>
      <c r="F77" s="70">
        <v>9.25553319919517</v>
      </c>
    </row>
    <row r="78" spans="2:6" ht="12.75">
      <c r="B78" s="69" t="s">
        <v>71</v>
      </c>
      <c r="C78" s="70">
        <v>9.020013154</v>
      </c>
      <c r="E78" s="69" t="s">
        <v>71</v>
      </c>
      <c r="F78" s="70">
        <v>8.104001350666891</v>
      </c>
    </row>
    <row r="79" spans="2:6" ht="12.75">
      <c r="B79" s="69" t="s">
        <v>72</v>
      </c>
      <c r="C79" s="70">
        <v>7.954545455</v>
      </c>
      <c r="E79" s="69" t="s">
        <v>72</v>
      </c>
      <c r="F79" s="70">
        <v>7.142857142857142</v>
      </c>
    </row>
    <row r="80" spans="2:6" ht="12.75">
      <c r="B80" s="69" t="s">
        <v>73</v>
      </c>
      <c r="C80" s="70">
        <v>18.73682567</v>
      </c>
      <c r="E80" s="69" t="s">
        <v>73</v>
      </c>
      <c r="F80" s="70">
        <v>16.113871357593663</v>
      </c>
    </row>
    <row r="81" spans="2:6" ht="12.75">
      <c r="B81" s="69" t="s">
        <v>74</v>
      </c>
      <c r="C81" s="70">
        <v>16.80698717</v>
      </c>
      <c r="E81" s="69" t="s">
        <v>74</v>
      </c>
      <c r="F81" s="70">
        <v>14.450006764984439</v>
      </c>
    </row>
    <row r="82" spans="2:6" ht="12.75">
      <c r="B82" s="69" t="s">
        <v>75</v>
      </c>
      <c r="C82" s="70">
        <v>14.66317543</v>
      </c>
      <c r="E82" s="69" t="s">
        <v>75</v>
      </c>
      <c r="F82" s="70">
        <v>12.604010366934935</v>
      </c>
    </row>
    <row r="83" spans="2:6" ht="12.75">
      <c r="B83" s="69" t="s">
        <v>76</v>
      </c>
      <c r="C83" s="70">
        <v>12.8485817</v>
      </c>
      <c r="E83" s="69" t="s">
        <v>76</v>
      </c>
      <c r="F83" s="70">
        <v>11.04243922538113</v>
      </c>
    </row>
    <row r="84" spans="2:6" ht="12.75">
      <c r="B84" s="69" t="s">
        <v>77</v>
      </c>
      <c r="C84" s="70">
        <v>12.8185907</v>
      </c>
      <c r="E84" s="69" t="s">
        <v>77</v>
      </c>
      <c r="F84" s="70">
        <v>11.30952380952381</v>
      </c>
    </row>
    <row r="85" spans="2:6" ht="12.75">
      <c r="B85" s="69" t="s">
        <v>78</v>
      </c>
      <c r="C85" s="70">
        <v>11.32716632</v>
      </c>
      <c r="E85" s="69" t="s">
        <v>78</v>
      </c>
      <c r="F85" s="70">
        <v>9.993337774816789</v>
      </c>
    </row>
    <row r="86" spans="2:6" ht="12.75">
      <c r="B86" s="69" t="s">
        <v>79</v>
      </c>
      <c r="C86" s="70">
        <v>10.25154248</v>
      </c>
      <c r="E86" s="69" t="s">
        <v>79</v>
      </c>
      <c r="F86" s="70">
        <v>9.043711271143863</v>
      </c>
    </row>
    <row r="87" spans="2:6" ht="12.75">
      <c r="B87" s="69" t="s">
        <v>80</v>
      </c>
      <c r="C87" s="70">
        <v>9.161179502</v>
      </c>
      <c r="E87" s="69" t="s">
        <v>80</v>
      </c>
      <c r="F87" s="70">
        <v>8.082168715271932</v>
      </c>
    </row>
    <row r="88" spans="2:6" ht="12.75">
      <c r="B88" s="69" t="s">
        <v>81</v>
      </c>
      <c r="C88" s="70">
        <v>8.294134588</v>
      </c>
      <c r="E88" s="69" t="s">
        <v>81</v>
      </c>
      <c r="F88" s="70">
        <v>7.313357034027426</v>
      </c>
    </row>
    <row r="89" spans="2:6" ht="12.75">
      <c r="B89" s="69" t="s">
        <v>82</v>
      </c>
      <c r="C89" s="70">
        <v>7.784869729</v>
      </c>
      <c r="E89" s="69" t="s">
        <v>82</v>
      </c>
      <c r="F89" s="70">
        <v>6.978052898142937</v>
      </c>
    </row>
    <row r="90" spans="2:6" ht="12.75">
      <c r="B90" s="69" t="s">
        <v>83</v>
      </c>
      <c r="C90" s="70">
        <v>6.585056986</v>
      </c>
      <c r="E90" s="69" t="s">
        <v>83</v>
      </c>
      <c r="F90" s="70">
        <v>5.900151285930409</v>
      </c>
    </row>
    <row r="91" spans="2:6" ht="12.75">
      <c r="B91" s="69" t="s">
        <v>84</v>
      </c>
      <c r="C91" s="70">
        <v>94.83598571</v>
      </c>
      <c r="E91" s="69" t="s">
        <v>84</v>
      </c>
      <c r="F91" s="70">
        <v>79.44857609287139</v>
      </c>
    </row>
    <row r="92" spans="2:6" ht="12.75">
      <c r="B92" s="69" t="s">
        <v>85</v>
      </c>
      <c r="C92" s="70">
        <v>88.10864525</v>
      </c>
      <c r="E92" s="69" t="s">
        <v>85</v>
      </c>
      <c r="F92" s="70">
        <v>73.73868046571798</v>
      </c>
    </row>
    <row r="93" spans="2:6" ht="12.75">
      <c r="B93" s="69" t="s">
        <v>86</v>
      </c>
      <c r="C93" s="70">
        <v>81.66938523</v>
      </c>
      <c r="E93" s="69" t="s">
        <v>86</v>
      </c>
      <c r="F93" s="70">
        <v>68.29084752139968</v>
      </c>
    </row>
    <row r="94" spans="2:6" ht="12.75">
      <c r="B94" s="69" t="s">
        <v>87</v>
      </c>
      <c r="C94" s="70">
        <v>75.58405863</v>
      </c>
      <c r="E94" s="69" t="s">
        <v>87</v>
      </c>
      <c r="F94" s="70">
        <v>63.145809414466136</v>
      </c>
    </row>
    <row r="95" spans="2:6" ht="12.75">
      <c r="B95" s="69" t="s">
        <v>88</v>
      </c>
      <c r="C95" s="70">
        <v>69.88934188</v>
      </c>
      <c r="E95" s="69" t="s">
        <v>88</v>
      </c>
      <c r="F95" s="70">
        <v>58.331713007971985</v>
      </c>
    </row>
    <row r="96" spans="2:6" ht="12.75">
      <c r="B96" s="69" t="s">
        <v>89</v>
      </c>
      <c r="C96" s="70">
        <v>64.60391646</v>
      </c>
      <c r="E96" s="69" t="s">
        <v>89</v>
      </c>
      <c r="F96" s="70">
        <v>53.87271830291071</v>
      </c>
    </row>
    <row r="97" spans="2:6" ht="12.75">
      <c r="B97" s="69" t="s">
        <v>90</v>
      </c>
      <c r="C97" s="70">
        <v>61.09351658</v>
      </c>
      <c r="E97" s="69" t="s">
        <v>90</v>
      </c>
      <c r="F97" s="70">
        <v>50.93155325296403</v>
      </c>
    </row>
    <row r="98" spans="2:6" ht="12.75">
      <c r="B98" s="69" t="s">
        <v>91</v>
      </c>
      <c r="C98" s="70">
        <v>57.67419394</v>
      </c>
      <c r="E98" s="69" t="s">
        <v>91</v>
      </c>
      <c r="F98" s="70">
        <v>48.04828973843058</v>
      </c>
    </row>
    <row r="99" spans="2:6" ht="12.75">
      <c r="B99" s="69" t="s">
        <v>92</v>
      </c>
      <c r="C99" s="70">
        <v>54.17607223</v>
      </c>
      <c r="E99" s="69" t="s">
        <v>92</v>
      </c>
      <c r="F99" s="70">
        <v>45.10819871990247</v>
      </c>
    </row>
    <row r="100" spans="2:6" ht="12.75">
      <c r="B100" s="69" t="s">
        <v>93</v>
      </c>
      <c r="C100" s="70">
        <v>50.72929543</v>
      </c>
      <c r="E100" s="69" t="s">
        <v>93</v>
      </c>
      <c r="F100" s="70">
        <v>42.19617520049352</v>
      </c>
    </row>
    <row r="101" spans="2:6" ht="12.75">
      <c r="B101" s="69" t="s">
        <v>94</v>
      </c>
      <c r="C101" s="70">
        <v>46.58594433</v>
      </c>
      <c r="E101" s="69" t="s">
        <v>94</v>
      </c>
      <c r="F101" s="70">
        <v>38.73780361220677</v>
      </c>
    </row>
    <row r="102" spans="2:6" ht="12.75">
      <c r="B102" s="69" t="s">
        <v>95</v>
      </c>
      <c r="C102" s="70">
        <v>42.86255206</v>
      </c>
      <c r="E102" s="69" t="s">
        <v>95</v>
      </c>
      <c r="F102" s="70">
        <v>35.61988672120832</v>
      </c>
    </row>
    <row r="103" spans="2:6" ht="12.75">
      <c r="B103" s="69" t="s">
        <v>96</v>
      </c>
      <c r="C103" s="70">
        <v>39.33924357</v>
      </c>
      <c r="E103" s="69" t="s">
        <v>96</v>
      </c>
      <c r="F103" s="70">
        <v>32.67295264328848</v>
      </c>
    </row>
    <row r="104" spans="2:6" ht="12.75">
      <c r="B104" s="69" t="s">
        <v>97</v>
      </c>
      <c r="C104" s="70">
        <v>36.02628527</v>
      </c>
      <c r="E104" s="69" t="s">
        <v>97</v>
      </c>
      <c r="F104" s="70">
        <v>29.903743315508024</v>
      </c>
    </row>
    <row r="105" spans="2:6" ht="12.75">
      <c r="B105" s="69" t="s">
        <v>98</v>
      </c>
      <c r="C105" s="70">
        <v>32.93444329</v>
      </c>
      <c r="E105" s="69" t="s">
        <v>98</v>
      </c>
      <c r="F105" s="70">
        <v>27.319810099266288</v>
      </c>
    </row>
    <row r="106" spans="2:6" ht="12.75">
      <c r="B106" s="69" t="s">
        <v>99</v>
      </c>
      <c r="C106" s="70">
        <v>30.34988861</v>
      </c>
      <c r="E106" s="69" t="s">
        <v>99</v>
      </c>
      <c r="F106" s="70">
        <v>25.16844164312106</v>
      </c>
    </row>
    <row r="107" spans="2:6" ht="12.75">
      <c r="B107" s="69" t="s">
        <v>100</v>
      </c>
      <c r="C107" s="70">
        <v>27.88855143</v>
      </c>
      <c r="E107" s="69" t="s">
        <v>100</v>
      </c>
      <c r="F107" s="70">
        <v>23.112278397898883</v>
      </c>
    </row>
    <row r="108" spans="2:6" ht="12.75">
      <c r="B108" s="69" t="s">
        <v>101</v>
      </c>
      <c r="C108" s="70">
        <v>25.29229301</v>
      </c>
      <c r="E108" s="69" t="s">
        <v>101</v>
      </c>
      <c r="F108" s="70">
        <v>20.94539706237513</v>
      </c>
    </row>
    <row r="109" spans="2:6" ht="12.75">
      <c r="B109" s="69" t="s">
        <v>102</v>
      </c>
      <c r="C109" s="70">
        <v>23.29317269</v>
      </c>
      <c r="E109" s="69" t="s">
        <v>102</v>
      </c>
      <c r="F109" s="70">
        <v>19.290465631929045</v>
      </c>
    </row>
    <row r="110" spans="2:6" ht="12.75">
      <c r="B110" s="69" t="s">
        <v>103</v>
      </c>
      <c r="C110" s="70">
        <v>21.93753895</v>
      </c>
      <c r="E110" s="69" t="s">
        <v>103</v>
      </c>
      <c r="F110" s="70">
        <v>18.221557575060395</v>
      </c>
    </row>
    <row r="111" spans="2:6" ht="12.75">
      <c r="B111" s="69" t="s">
        <v>104</v>
      </c>
      <c r="C111" s="70">
        <v>20.05850397</v>
      </c>
      <c r="E111" s="69" t="s">
        <v>104</v>
      </c>
      <c r="F111" s="70">
        <v>16.655100624566273</v>
      </c>
    </row>
    <row r="112" spans="2:6" ht="12.75">
      <c r="B112" s="69" t="s">
        <v>105</v>
      </c>
      <c r="C112" s="70">
        <v>18.31804495</v>
      </c>
      <c r="E112" s="69" t="s">
        <v>105</v>
      </c>
      <c r="F112" s="70">
        <v>15.207534007673527</v>
      </c>
    </row>
    <row r="113" spans="2:6" ht="12.75">
      <c r="B113" s="69" t="s">
        <v>106</v>
      </c>
      <c r="C113" s="70">
        <v>16.72179604</v>
      </c>
      <c r="E113" s="69" t="s">
        <v>106</v>
      </c>
      <c r="F113" s="70">
        <v>13.87688354164233</v>
      </c>
    </row>
    <row r="114" spans="2:6" ht="12.75">
      <c r="B114" s="69" t="s">
        <v>107</v>
      </c>
      <c r="C114" s="70">
        <v>15.27149321</v>
      </c>
      <c r="E114" s="69" t="s">
        <v>107</v>
      </c>
      <c r="F114" s="70">
        <v>12.670107930549037</v>
      </c>
    </row>
    <row r="115" spans="2:6" ht="12.75">
      <c r="B115" s="69" t="s">
        <v>108</v>
      </c>
      <c r="C115" s="70">
        <v>16.96844283</v>
      </c>
      <c r="E115" s="69" t="s">
        <v>108</v>
      </c>
      <c r="F115" s="70">
        <v>14.445096887844977</v>
      </c>
    </row>
    <row r="116" spans="2:6" ht="12.75">
      <c r="B116" s="69" t="s">
        <v>109</v>
      </c>
      <c r="C116" s="70">
        <v>15.40329575</v>
      </c>
      <c r="E116" s="69" t="s">
        <v>109</v>
      </c>
      <c r="F116" s="70">
        <v>13.112817483756645</v>
      </c>
    </row>
    <row r="117" spans="2:6" ht="12.75">
      <c r="B117" s="69" t="s">
        <v>110</v>
      </c>
      <c r="C117" s="70">
        <v>14.22718159</v>
      </c>
      <c r="E117" s="69" t="s">
        <v>110</v>
      </c>
      <c r="F117" s="70">
        <v>12.108621457189495</v>
      </c>
    </row>
    <row r="118" spans="2:6" ht="12.75">
      <c r="B118" s="69" t="s">
        <v>111</v>
      </c>
      <c r="C118" s="70">
        <v>12.83872665</v>
      </c>
      <c r="E118" s="69" t="s">
        <v>111</v>
      </c>
      <c r="F118" s="70">
        <v>10.923742724966424</v>
      </c>
    </row>
    <row r="119" spans="2:6" ht="12.75">
      <c r="B119" s="69" t="s">
        <v>112</v>
      </c>
      <c r="C119" s="70">
        <v>12.4024961</v>
      </c>
      <c r="E119" s="69" t="s">
        <v>112</v>
      </c>
      <c r="F119" s="70">
        <v>10.717896865520729</v>
      </c>
    </row>
    <row r="120" spans="2:6" ht="12.75">
      <c r="B120" s="69" t="s">
        <v>113</v>
      </c>
      <c r="C120" s="70">
        <v>11.29633261</v>
      </c>
      <c r="E120" s="69" t="s">
        <v>113</v>
      </c>
      <c r="F120" s="70">
        <v>9.759403592002712</v>
      </c>
    </row>
    <row r="121" spans="2:6" ht="12.75">
      <c r="B121" s="69" t="s">
        <v>114</v>
      </c>
      <c r="C121" s="70">
        <v>10.17851859</v>
      </c>
      <c r="E121" s="69" t="s">
        <v>114</v>
      </c>
      <c r="F121" s="70">
        <v>8.79195774407906</v>
      </c>
    </row>
    <row r="122" spans="2:6" ht="12.75">
      <c r="B122" s="69" t="s">
        <v>115</v>
      </c>
      <c r="C122" s="70">
        <v>9.521820839</v>
      </c>
      <c r="E122" s="69" t="s">
        <v>115</v>
      </c>
      <c r="F122" s="70">
        <v>8.342480790340286</v>
      </c>
    </row>
    <row r="123" spans="2:6" ht="12.75">
      <c r="B123" s="69" t="s">
        <v>116</v>
      </c>
      <c r="C123" s="70">
        <v>8.566929134</v>
      </c>
      <c r="E123" s="69" t="s">
        <v>116</v>
      </c>
      <c r="F123" s="70">
        <v>7.50413831156888</v>
      </c>
    </row>
    <row r="124" spans="2:6" ht="12.75">
      <c r="B124" s="69" t="s">
        <v>117</v>
      </c>
      <c r="C124" s="70">
        <v>7.606169449</v>
      </c>
      <c r="E124" s="69" t="s">
        <v>117</v>
      </c>
      <c r="F124" s="70">
        <v>6.659267480577136</v>
      </c>
    </row>
    <row r="125" spans="2:6" ht="12.75">
      <c r="B125" s="69" t="s">
        <v>118</v>
      </c>
      <c r="C125" s="70">
        <v>7.361094727</v>
      </c>
      <c r="E125" s="69" t="s">
        <v>118</v>
      </c>
      <c r="F125" s="70">
        <v>6.580890107572241</v>
      </c>
    </row>
    <row r="126" spans="2:6" ht="12.75">
      <c r="B126" s="69" t="s">
        <v>119</v>
      </c>
      <c r="C126" s="70">
        <v>6.282722513</v>
      </c>
      <c r="E126" s="69" t="s">
        <v>119</v>
      </c>
      <c r="F126" s="70">
        <v>5.614632071458953</v>
      </c>
    </row>
    <row r="127" spans="2:6" ht="12.75">
      <c r="B127" s="69" t="s">
        <v>120</v>
      </c>
      <c r="C127" s="70">
        <v>57.39910314</v>
      </c>
      <c r="E127" s="69" t="s">
        <v>120</v>
      </c>
      <c r="F127" s="70">
        <v>48.21236398421619</v>
      </c>
    </row>
    <row r="128" spans="2:6" ht="12.75">
      <c r="B128" s="69" t="s">
        <v>121</v>
      </c>
      <c r="C128" s="70">
        <v>52.9705478</v>
      </c>
      <c r="E128" s="69" t="s">
        <v>121</v>
      </c>
      <c r="F128" s="70">
        <v>44.45524110287866</v>
      </c>
    </row>
    <row r="129" spans="2:6" ht="12.75">
      <c r="B129" s="69" t="s">
        <v>122</v>
      </c>
      <c r="C129" s="70">
        <v>49.19188951</v>
      </c>
      <c r="E129" s="69" t="s">
        <v>122</v>
      </c>
      <c r="F129" s="70">
        <v>41.23152709359606</v>
      </c>
    </row>
    <row r="130" spans="2:6" ht="12.75">
      <c r="B130" s="69" t="s">
        <v>123</v>
      </c>
      <c r="C130" s="70">
        <v>45.1040346</v>
      </c>
      <c r="E130" s="69" t="s">
        <v>123</v>
      </c>
      <c r="F130" s="70">
        <v>37.776389756402246</v>
      </c>
    </row>
    <row r="131" spans="2:6" ht="12.75">
      <c r="B131" s="69" t="s">
        <v>124</v>
      </c>
      <c r="C131" s="70">
        <v>41.68239825</v>
      </c>
      <c r="E131" s="69" t="s">
        <v>124</v>
      </c>
      <c r="F131" s="70">
        <v>34.88813045127038</v>
      </c>
    </row>
    <row r="132" spans="2:6" ht="12.75">
      <c r="B132" s="69" t="s">
        <v>125</v>
      </c>
      <c r="C132" s="70">
        <v>38.51444292</v>
      </c>
      <c r="E132" s="69" t="s">
        <v>125</v>
      </c>
      <c r="F132" s="70">
        <v>32.21682434160061</v>
      </c>
    </row>
    <row r="133" spans="2:6" ht="12.75">
      <c r="B133" s="69" t="s">
        <v>126</v>
      </c>
      <c r="C133" s="70">
        <v>35.26682135</v>
      </c>
      <c r="E133" s="69" t="s">
        <v>126</v>
      </c>
      <c r="F133" s="70">
        <v>29.487842731505435</v>
      </c>
    </row>
    <row r="134" spans="2:6" ht="12.75">
      <c r="B134" s="69" t="s">
        <v>127</v>
      </c>
      <c r="C134" s="70">
        <v>31.94988254</v>
      </c>
      <c r="E134" s="69" t="s">
        <v>127</v>
      </c>
      <c r="F134" s="70">
        <v>26.69458257000785</v>
      </c>
    </row>
    <row r="135" spans="2:6" ht="12.75">
      <c r="B135" s="69" t="s">
        <v>128</v>
      </c>
      <c r="C135" s="70">
        <v>28.8973384</v>
      </c>
      <c r="E135" s="69" t="s">
        <v>128</v>
      </c>
      <c r="F135" s="70">
        <v>24.126984126984123</v>
      </c>
    </row>
    <row r="136" spans="2:6" ht="12.75">
      <c r="B136" s="69" t="s">
        <v>129</v>
      </c>
      <c r="C136" s="70">
        <v>26.13709161</v>
      </c>
      <c r="E136" s="69" t="s">
        <v>129</v>
      </c>
      <c r="F136" s="70">
        <v>21.806520577231424</v>
      </c>
    </row>
    <row r="137" spans="2:6" ht="12.75">
      <c r="B137" s="69" t="s">
        <v>130</v>
      </c>
      <c r="C137" s="70">
        <v>23.30851408</v>
      </c>
      <c r="E137" s="69" t="s">
        <v>130</v>
      </c>
      <c r="F137" s="70">
        <v>19.433198380566804</v>
      </c>
    </row>
    <row r="138" spans="2:6" ht="12.75">
      <c r="B138" s="69" t="s">
        <v>131</v>
      </c>
      <c r="C138" s="70">
        <v>20.77752369</v>
      </c>
      <c r="E138" s="69" t="s">
        <v>131</v>
      </c>
      <c r="F138" s="70">
        <v>17.3202614379085</v>
      </c>
    </row>
    <row r="139" spans="2:6" ht="12.75">
      <c r="B139" s="69" t="s">
        <v>132</v>
      </c>
      <c r="C139" s="70">
        <v>18.94736842</v>
      </c>
      <c r="E139" s="69" t="s">
        <v>132</v>
      </c>
      <c r="F139" s="70">
        <v>15.789473684210524</v>
      </c>
    </row>
    <row r="140" spans="2:6" ht="12.75">
      <c r="B140" s="69" t="s">
        <v>133</v>
      </c>
      <c r="C140" s="70">
        <v>17.28333747</v>
      </c>
      <c r="E140" s="69" t="s">
        <v>133</v>
      </c>
      <c r="F140" s="70">
        <v>14.394043843926653</v>
      </c>
    </row>
    <row r="141" spans="2:6" ht="12.75">
      <c r="B141" s="69" t="s">
        <v>134</v>
      </c>
      <c r="C141" s="70">
        <v>15.78421578</v>
      </c>
      <c r="E141" s="69" t="s">
        <v>134</v>
      </c>
      <c r="F141" s="70">
        <v>13.141114499584143</v>
      </c>
    </row>
    <row r="142" spans="2:6" ht="12.75">
      <c r="B142" s="69" t="s">
        <v>135</v>
      </c>
      <c r="C142" s="70">
        <v>14.45783133</v>
      </c>
      <c r="E142" s="69" t="s">
        <v>135</v>
      </c>
      <c r="F142" s="70">
        <v>12.03342618384401</v>
      </c>
    </row>
    <row r="143" spans="2:6" ht="12.75">
      <c r="B143" s="69" t="s">
        <v>136</v>
      </c>
      <c r="C143" s="70">
        <v>13.11806256</v>
      </c>
      <c r="E143" s="69" t="s">
        <v>136</v>
      </c>
      <c r="F143" s="70">
        <v>10.915197313182201</v>
      </c>
    </row>
    <row r="144" spans="2:6" ht="12.75">
      <c r="B144" s="69" t="s">
        <v>137</v>
      </c>
      <c r="C144" s="70">
        <v>12.96330788</v>
      </c>
      <c r="E144" s="69" t="s">
        <v>137</v>
      </c>
      <c r="F144" s="70">
        <v>10.926216640502354</v>
      </c>
    </row>
    <row r="145" spans="2:6" ht="12.75">
      <c r="B145" s="69" t="s">
        <v>138</v>
      </c>
      <c r="C145" s="70">
        <v>11.90676776</v>
      </c>
      <c r="E145" s="69" t="s">
        <v>138</v>
      </c>
      <c r="F145" s="70">
        <v>10.029963728118593</v>
      </c>
    </row>
    <row r="146" spans="2:6" ht="12.75">
      <c r="B146" s="69" t="s">
        <v>139</v>
      </c>
      <c r="C146" s="70">
        <v>12.53132832</v>
      </c>
      <c r="E146" s="69" t="s">
        <v>139</v>
      </c>
      <c r="F146" s="70">
        <v>10.721944245889922</v>
      </c>
    </row>
    <row r="147" spans="2:6" ht="12.75">
      <c r="B147" s="69" t="s">
        <v>140</v>
      </c>
      <c r="C147" s="70">
        <v>11.3481139</v>
      </c>
      <c r="E147" s="69" t="s">
        <v>140</v>
      </c>
      <c r="F147" s="70">
        <v>9.706992629875966</v>
      </c>
    </row>
    <row r="148" spans="2:6" ht="12.75">
      <c r="B148" s="69" t="s">
        <v>141</v>
      </c>
      <c r="C148" s="70">
        <v>10.14691893</v>
      </c>
      <c r="E148" s="69" t="s">
        <v>141</v>
      </c>
      <c r="F148" s="70">
        <v>8.67835834387995</v>
      </c>
    </row>
    <row r="149" spans="2:6" ht="12.75">
      <c r="B149" s="69" t="s">
        <v>142</v>
      </c>
      <c r="C149" s="70">
        <v>9.528130672</v>
      </c>
      <c r="E149" s="69" t="s">
        <v>142</v>
      </c>
      <c r="F149" s="70">
        <v>8.293838862559243</v>
      </c>
    </row>
    <row r="150" spans="2:6" ht="12.75">
      <c r="B150" s="69" t="s">
        <v>143</v>
      </c>
      <c r="C150" s="70">
        <v>8.234217749</v>
      </c>
      <c r="E150" s="69" t="s">
        <v>143</v>
      </c>
      <c r="F150" s="70">
        <v>7.165605095541402</v>
      </c>
    </row>
    <row r="151" spans="2:6" ht="12.75">
      <c r="B151" s="69" t="s">
        <v>144</v>
      </c>
      <c r="C151" s="70">
        <v>7.180667434</v>
      </c>
      <c r="E151" s="69" t="s">
        <v>144</v>
      </c>
      <c r="F151" s="70">
        <v>6.247496996395675</v>
      </c>
    </row>
    <row r="152" spans="2:6" ht="12.75">
      <c r="B152" s="69" t="s">
        <v>145</v>
      </c>
      <c r="C152" s="70">
        <v>7.294832827</v>
      </c>
      <c r="E152" s="69" t="s">
        <v>145</v>
      </c>
      <c r="F152" s="70">
        <v>6.5638985579313776</v>
      </c>
    </row>
    <row r="153" spans="2:6" ht="12.75">
      <c r="B153" s="69" t="s">
        <v>146</v>
      </c>
      <c r="C153" s="70">
        <v>6.357172731</v>
      </c>
      <c r="E153" s="69" t="s">
        <v>146</v>
      </c>
      <c r="F153" s="70">
        <v>5.718585402558314</v>
      </c>
    </row>
    <row r="154" spans="2:6" ht="12.75">
      <c r="B154" s="69" t="s">
        <v>147</v>
      </c>
      <c r="C154" s="70">
        <v>5.406927626</v>
      </c>
      <c r="E154" s="69" t="s">
        <v>147</v>
      </c>
      <c r="F154" s="70">
        <v>4.860759493670886</v>
      </c>
    </row>
    <row r="155" spans="2:6" ht="12.75">
      <c r="B155" s="69" t="s">
        <v>148</v>
      </c>
      <c r="C155" s="70">
        <v>4.755165582</v>
      </c>
      <c r="E155" s="69" t="s">
        <v>148</v>
      </c>
      <c r="F155" s="70">
        <v>4.2748091603053435</v>
      </c>
    </row>
    <row r="156" spans="2:6" ht="12.75">
      <c r="B156" s="69" t="s">
        <v>149</v>
      </c>
      <c r="C156" s="70">
        <v>25.62196168</v>
      </c>
      <c r="E156" s="69" t="s">
        <v>149</v>
      </c>
      <c r="F156" s="70">
        <v>21.37744552250676</v>
      </c>
    </row>
    <row r="157" spans="2:6" ht="12.75">
      <c r="B157" s="69" t="s">
        <v>150</v>
      </c>
      <c r="C157" s="70">
        <v>23.13922098</v>
      </c>
      <c r="E157" s="69" t="s">
        <v>150</v>
      </c>
      <c r="F157" s="70">
        <v>19.292604501607716</v>
      </c>
    </row>
    <row r="158" spans="2:6" ht="12.75">
      <c r="B158" s="69" t="s">
        <v>151</v>
      </c>
      <c r="C158" s="70">
        <v>20.59884912</v>
      </c>
      <c r="E158" s="69" t="s">
        <v>151</v>
      </c>
      <c r="F158" s="70">
        <v>17.162359824475864</v>
      </c>
    </row>
    <row r="159" spans="2:6" ht="12.75">
      <c r="B159" s="69" t="s">
        <v>152</v>
      </c>
      <c r="C159" s="70">
        <v>18.22125813</v>
      </c>
      <c r="E159" s="69" t="s">
        <v>152</v>
      </c>
      <c r="F159" s="70">
        <v>15.172413793103452</v>
      </c>
    </row>
    <row r="160" spans="2:6" ht="12.75">
      <c r="B160" s="69" t="s">
        <v>153</v>
      </c>
      <c r="C160" s="70">
        <v>16.23880597</v>
      </c>
      <c r="E160" s="69" t="s">
        <v>153</v>
      </c>
      <c r="F160" s="70">
        <v>13.51440874461742</v>
      </c>
    </row>
    <row r="161" spans="2:6" ht="12.75">
      <c r="B161" s="69" t="s">
        <v>154</v>
      </c>
      <c r="C161" s="70">
        <v>14.44622793</v>
      </c>
      <c r="E161" s="69" t="s">
        <v>154</v>
      </c>
      <c r="F161" s="70">
        <v>12.016021361815755</v>
      </c>
    </row>
    <row r="162" spans="2:6" ht="12.75">
      <c r="B162" s="69" t="s">
        <v>155</v>
      </c>
      <c r="C162" s="70">
        <v>13.08298001</v>
      </c>
      <c r="E162" s="69" t="s">
        <v>155</v>
      </c>
      <c r="F162" s="70">
        <v>10.879785090664877</v>
      </c>
    </row>
    <row r="163" spans="2:6" ht="12.75">
      <c r="B163" s="69" t="s">
        <v>156</v>
      </c>
      <c r="C163" s="70">
        <v>11.93181818</v>
      </c>
      <c r="E163" s="69" t="s">
        <v>156</v>
      </c>
      <c r="F163" s="70">
        <v>9.91902834008097</v>
      </c>
    </row>
    <row r="164" spans="2:6" ht="12.75">
      <c r="B164" s="69" t="s">
        <v>157</v>
      </c>
      <c r="C164" s="70">
        <v>12.39669421</v>
      </c>
      <c r="E164" s="69" t="s">
        <v>157</v>
      </c>
      <c r="F164" s="70">
        <v>10.469174098487786</v>
      </c>
    </row>
    <row r="165" spans="2:6" ht="12.75">
      <c r="B165" s="69" t="s">
        <v>158</v>
      </c>
      <c r="C165" s="70">
        <v>10.84211746</v>
      </c>
      <c r="E165" s="69" t="s">
        <v>158</v>
      </c>
      <c r="F165" s="70">
        <v>9.149560117302052</v>
      </c>
    </row>
    <row r="166" spans="2:6" ht="12.75">
      <c r="B166" s="69" t="s">
        <v>159</v>
      </c>
      <c r="C166" s="70">
        <v>9.260991581</v>
      </c>
      <c r="E166" s="69" t="s">
        <v>159</v>
      </c>
      <c r="F166" s="70">
        <v>7.807570977917981</v>
      </c>
    </row>
    <row r="167" spans="2:6" ht="12.75">
      <c r="B167" s="69" t="s">
        <v>160</v>
      </c>
      <c r="C167" s="70">
        <v>9.531374106</v>
      </c>
      <c r="E167" s="69" t="s">
        <v>160</v>
      </c>
      <c r="F167" s="70">
        <v>8.260670032124828</v>
      </c>
    </row>
    <row r="168" spans="2:6" ht="12.75">
      <c r="B168" s="69" t="s">
        <v>161</v>
      </c>
      <c r="C168" s="70">
        <v>8.331108144</v>
      </c>
      <c r="E168" s="69" t="s">
        <v>161</v>
      </c>
      <c r="F168" s="70">
        <v>7.218880148079595</v>
      </c>
    </row>
    <row r="169" spans="2:6" ht="12.75">
      <c r="B169" s="69" t="s">
        <v>162</v>
      </c>
      <c r="C169" s="70">
        <v>7.113985449</v>
      </c>
      <c r="E169" s="69" t="s">
        <v>162</v>
      </c>
      <c r="F169" s="70">
        <v>6.159589360709285</v>
      </c>
    </row>
    <row r="170" spans="2:6" ht="12.75">
      <c r="B170" s="69" t="s">
        <v>163</v>
      </c>
      <c r="C170" s="70">
        <v>7.116104869</v>
      </c>
      <c r="E170" s="69" t="s">
        <v>163</v>
      </c>
      <c r="F170" s="70">
        <v>6.322795341098169</v>
      </c>
    </row>
    <row r="171" spans="2:6" ht="12.75">
      <c r="B171" s="69" t="s">
        <v>164</v>
      </c>
      <c r="C171" s="70">
        <v>6.42115203</v>
      </c>
      <c r="E171" s="69" t="s">
        <v>164</v>
      </c>
      <c r="F171" s="70">
        <v>5.701509223029626</v>
      </c>
    </row>
    <row r="172" spans="2:6" ht="12.75">
      <c r="B172" s="69" t="s">
        <v>165</v>
      </c>
      <c r="C172" s="70">
        <v>5.710659898</v>
      </c>
      <c r="E172" s="69" t="s">
        <v>165</v>
      </c>
      <c r="F172" s="70">
        <v>5.067567567567567</v>
      </c>
    </row>
    <row r="173" spans="2:6" ht="12.75">
      <c r="B173" s="69" t="s">
        <v>166</v>
      </c>
      <c r="C173" s="70">
        <v>4.609475032</v>
      </c>
      <c r="E173" s="69" t="s">
        <v>166</v>
      </c>
      <c r="F173" s="70">
        <v>4.090909090909092</v>
      </c>
    </row>
    <row r="174" spans="2:6" ht="12.75">
      <c r="B174" s="69" t="s">
        <v>167</v>
      </c>
      <c r="C174" s="70">
        <v>19.28057554</v>
      </c>
      <c r="E174" s="69" t="s">
        <v>167</v>
      </c>
      <c r="F174" s="70">
        <v>16.086434573829532</v>
      </c>
    </row>
    <row r="175" spans="2:6" ht="12.75">
      <c r="B175" s="69" t="s">
        <v>168</v>
      </c>
      <c r="C175" s="70">
        <v>16.91784152</v>
      </c>
      <c r="E175" s="69" t="s">
        <v>168</v>
      </c>
      <c r="F175" s="70">
        <v>14.100486223662884</v>
      </c>
    </row>
    <row r="176" spans="2:6" ht="12.75">
      <c r="B176" s="69" t="s">
        <v>169</v>
      </c>
      <c r="C176" s="70">
        <v>14.21169504</v>
      </c>
      <c r="E176" s="69" t="s">
        <v>169</v>
      </c>
      <c r="F176" s="70">
        <v>11.842105263157894</v>
      </c>
    </row>
    <row r="177" spans="2:6" ht="12.75">
      <c r="B177" s="69" t="s">
        <v>170</v>
      </c>
      <c r="C177" s="70">
        <v>12.00300075</v>
      </c>
      <c r="E177" s="69" t="s">
        <v>170</v>
      </c>
      <c r="F177" s="70">
        <v>9.987515605493133</v>
      </c>
    </row>
    <row r="178" spans="2:6" ht="12.75">
      <c r="B178" s="69" t="s">
        <v>171</v>
      </c>
      <c r="C178" s="70">
        <v>10.58227721</v>
      </c>
      <c r="E178" s="69" t="s">
        <v>171</v>
      </c>
      <c r="F178" s="70">
        <v>8.802816901408452</v>
      </c>
    </row>
    <row r="179" spans="2:6" ht="12.75">
      <c r="B179" s="69" t="s">
        <v>172</v>
      </c>
      <c r="C179" s="70">
        <v>9.438031206</v>
      </c>
      <c r="E179" s="69" t="s">
        <v>172</v>
      </c>
      <c r="F179" s="70">
        <v>7.84644589748998</v>
      </c>
    </row>
    <row r="180" spans="2:6" ht="12.75">
      <c r="B180" s="69" t="s">
        <v>173</v>
      </c>
      <c r="C180" s="70">
        <v>9.557673162</v>
      </c>
      <c r="E180" s="69" t="s">
        <v>173</v>
      </c>
      <c r="F180" s="70">
        <v>8.059486687455024</v>
      </c>
    </row>
    <row r="181" spans="2:6" ht="12.75">
      <c r="B181" s="69" t="s">
        <v>174</v>
      </c>
      <c r="C181" s="70">
        <v>8.262803041</v>
      </c>
      <c r="E181" s="69" t="s">
        <v>174</v>
      </c>
      <c r="F181" s="70">
        <v>6.964933494558645</v>
      </c>
    </row>
    <row r="182" spans="2:6" ht="12.75">
      <c r="B182" s="69" t="s">
        <v>175</v>
      </c>
      <c r="C182" s="70">
        <v>7.907122686</v>
      </c>
      <c r="E182" s="69" t="s">
        <v>175</v>
      </c>
      <c r="F182" s="70">
        <v>6.78513731825525</v>
      </c>
    </row>
    <row r="183" spans="2:6" ht="12.75">
      <c r="B183" s="69" t="s">
        <v>176</v>
      </c>
      <c r="C183" s="70">
        <v>6.841938549</v>
      </c>
      <c r="E183" s="69" t="s">
        <v>176</v>
      </c>
      <c r="F183" s="70">
        <v>5.866376969038566</v>
      </c>
    </row>
    <row r="184" spans="2:6" ht="12.75">
      <c r="B184" s="69" t="s">
        <v>177</v>
      </c>
      <c r="C184" s="70">
        <v>6.480648065</v>
      </c>
      <c r="E184" s="69" t="s">
        <v>177</v>
      </c>
      <c r="F184" s="70">
        <v>5.662157911292859</v>
      </c>
    </row>
    <row r="185" spans="2:6" ht="12.75">
      <c r="B185" s="69" t="s">
        <v>178</v>
      </c>
      <c r="C185" s="70">
        <v>5.668604651</v>
      </c>
      <c r="E185" s="69" t="s">
        <v>178</v>
      </c>
      <c r="F185" s="70">
        <v>4.949238578680203</v>
      </c>
    </row>
    <row r="186" spans="2:6" ht="12.75">
      <c r="B186" s="69" t="s">
        <v>179</v>
      </c>
      <c r="C186" s="70">
        <v>4.402054292</v>
      </c>
      <c r="E186" s="69" t="s">
        <v>179</v>
      </c>
      <c r="F186" s="70">
        <v>3.8461538461538467</v>
      </c>
    </row>
    <row r="187" spans="2:6" ht="12.75">
      <c r="B187" s="69" t="s">
        <v>180</v>
      </c>
      <c r="C187" s="70">
        <v>9.881422925</v>
      </c>
      <c r="E187" s="69" t="s">
        <v>180</v>
      </c>
      <c r="F187" s="70">
        <v>8.232711306256862</v>
      </c>
    </row>
    <row r="188" spans="2:6" ht="12.75">
      <c r="B188" s="69" t="s">
        <v>181</v>
      </c>
      <c r="C188" s="70">
        <v>8.016032064</v>
      </c>
      <c r="E188" s="69" t="s">
        <v>181</v>
      </c>
      <c r="F188" s="70">
        <v>6.67408231368187</v>
      </c>
    </row>
    <row r="189" spans="2:6" ht="12.75">
      <c r="B189" s="69" t="s">
        <v>182</v>
      </c>
      <c r="C189" s="70">
        <v>6.103763988</v>
      </c>
      <c r="E189" s="69" t="s">
        <v>182</v>
      </c>
      <c r="F189" s="70">
        <v>5.0732807215332585</v>
      </c>
    </row>
    <row r="190" spans="2:6" ht="12.75">
      <c r="B190" s="69" t="s">
        <v>183</v>
      </c>
      <c r="C190" s="70">
        <v>7.956900124</v>
      </c>
      <c r="E190" s="69" t="s">
        <v>183</v>
      </c>
      <c r="F190" s="70">
        <v>6.818181818181818</v>
      </c>
    </row>
    <row r="191" spans="2:6" ht="12.75">
      <c r="B191" s="69" t="s">
        <v>184</v>
      </c>
      <c r="C191" s="70">
        <v>6.101694915</v>
      </c>
      <c r="E191" s="69" t="s">
        <v>184</v>
      </c>
      <c r="F191" s="70">
        <v>5.217391304347826</v>
      </c>
    </row>
    <row r="192" spans="2:6" ht="12.75">
      <c r="B192" s="69" t="s">
        <v>185</v>
      </c>
      <c r="C192" s="70">
        <v>4.639175258</v>
      </c>
      <c r="E192" s="69" t="s">
        <v>185</v>
      </c>
      <c r="F192" s="70">
        <v>3.9676708302718584</v>
      </c>
    </row>
    <row r="193" spans="2:6" ht="12.75">
      <c r="B193" s="69" t="s">
        <v>186</v>
      </c>
      <c r="C193" s="70">
        <v>9.175050302</v>
      </c>
      <c r="E193" s="69" t="s">
        <v>186</v>
      </c>
      <c r="F193" s="70">
        <v>7.630522088353413</v>
      </c>
    </row>
    <row r="194" spans="2:6" ht="12.75">
      <c r="B194" s="69" t="s">
        <v>187</v>
      </c>
      <c r="C194" s="70">
        <v>7.82396088</v>
      </c>
      <c r="E194" s="69" t="s">
        <v>187</v>
      </c>
      <c r="F194" s="70">
        <v>6.499661475964793</v>
      </c>
    </row>
    <row r="195" spans="2:6" ht="12.75">
      <c r="B195" s="113" t="s">
        <v>188</v>
      </c>
      <c r="C195" s="114">
        <v>7.82</v>
      </c>
      <c r="E195" s="113" t="s">
        <v>188</v>
      </c>
      <c r="F195" s="114">
        <v>6.5</v>
      </c>
    </row>
    <row r="196" spans="2:6" ht="13.5" thickBot="1">
      <c r="B196" s="71" t="s">
        <v>274</v>
      </c>
      <c r="C196" s="72" t="s">
        <v>275</v>
      </c>
      <c r="E196" s="71" t="s">
        <v>274</v>
      </c>
      <c r="F196" s="72" t="s">
        <v>275</v>
      </c>
    </row>
    <row r="217" spans="1:7" ht="16.5" customHeight="1">
      <c r="A217" s="302" t="s">
        <v>203</v>
      </c>
      <c r="B217" s="302"/>
      <c r="C217" s="302"/>
      <c r="D217" s="302"/>
      <c r="E217" s="302"/>
      <c r="F217" s="302"/>
      <c r="G217" s="302"/>
    </row>
  </sheetData>
  <sheetProtection password="F6F0" sheet="1" objects="1" scenarios="1"/>
  <mergeCells count="3">
    <mergeCell ref="B5:C5"/>
    <mergeCell ref="E5:F5"/>
    <mergeCell ref="A217:G217"/>
  </mergeCells>
  <printOptions/>
  <pageMargins left="0.75" right="0.75" top="1" bottom="1" header="0.5" footer="0.5"/>
  <pageSetup fitToHeight="3" fitToWidth="1" horizontalDpi="600" verticalDpi="600" orientation="portrait" scale="71" r:id="rId2"/>
  <headerFooter alignWithMargins="0">
    <oddHeader>&amp;L&amp;6Office of Nuclear Reactor Regulation
Division of Systems Safety and Analysis
Plant Systems Branch
Fire Protection Engineering and Special Projects Sections</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David Stroup</cp:lastModifiedBy>
  <cp:lastPrinted>2010-07-02T12:14:21Z</cp:lastPrinted>
  <dcterms:created xsi:type="dcterms:W3CDTF">2002-08-28T11:34:06Z</dcterms:created>
  <dcterms:modified xsi:type="dcterms:W3CDTF">2011-03-24T14:28:47Z</dcterms:modified>
  <cp:category/>
  <cp:version/>
  <cp:contentType/>
  <cp:contentStatus/>
</cp:coreProperties>
</file>