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95" windowWidth="17400" windowHeight="5355" activeTab="0"/>
  </bookViews>
  <sheets>
    <sheet name="Explosion-Calculation" sheetId="1" r:id="rId1"/>
  </sheets>
  <definedNames>
    <definedName name="_xlnm.Print_Area" localSheetId="0">'Explosion-Calculation'!$A$8:$K$145</definedName>
  </definedNames>
  <calcPr fullCalcOnLoad="1"/>
</workbook>
</file>

<file path=xl/comments1.xml><?xml version="1.0" encoding="utf-8"?>
<comments xmlns="http://schemas.openxmlformats.org/spreadsheetml/2006/main">
  <authors>
    <author>usnrc</author>
  </authors>
  <commentList>
    <comment ref="F32" authorId="0">
      <text>
        <r>
          <rPr>
            <b/>
            <sz val="8"/>
            <rFont val="Tahoma"/>
            <family val="2"/>
          </rPr>
          <t>This default value (14.70) is the most appropriate value for the majority of analyses.  You may change this value for your specific application.  If you change this value please ensure that it is appropriate.</t>
        </r>
        <r>
          <rPr>
            <sz val="8"/>
            <rFont val="Tahoma"/>
            <family val="2"/>
          </rPr>
          <t xml:space="preserve">
</t>
        </r>
      </text>
    </comment>
  </commentList>
</comments>
</file>

<file path=xl/sharedStrings.xml><?xml version="1.0" encoding="utf-8"?>
<sst xmlns="http://schemas.openxmlformats.org/spreadsheetml/2006/main" count="146" uniqueCount="119">
  <si>
    <t>INPUT PARAMETERS</t>
  </si>
  <si>
    <t/>
  </si>
  <si>
    <t>°F</t>
  </si>
  <si>
    <t>°C</t>
  </si>
  <si>
    <t>kPa</t>
  </si>
  <si>
    <t>kJ/kg</t>
  </si>
  <si>
    <t>METHOD OF ZALOSH</t>
  </si>
  <si>
    <t>Fuel</t>
  </si>
  <si>
    <t>Adiabatic Flame Temperature</t>
  </si>
  <si>
    <t>kg</t>
  </si>
  <si>
    <t>psi</t>
  </si>
  <si>
    <t>Blast Wave Energy Calculation</t>
  </si>
  <si>
    <t xml:space="preserve">E = </t>
  </si>
  <si>
    <t>kJ</t>
  </si>
  <si>
    <t>TNT Mass Equivalent Calculation</t>
  </si>
  <si>
    <t>The following calculations estimate the pressure and energy due to an explosion in a confined space.</t>
  </si>
  <si>
    <r>
      <t>Adiabatic Flame Temperature of the Fuel ((T</t>
    </r>
    <r>
      <rPr>
        <vertAlign val="subscript"/>
        <sz val="10"/>
        <color indexed="10"/>
        <rFont val="Arial"/>
        <family val="2"/>
      </rPr>
      <t>ad</t>
    </r>
    <r>
      <rPr>
        <sz val="10"/>
        <color indexed="10"/>
        <rFont val="Arial"/>
        <family val="2"/>
      </rPr>
      <t>)</t>
    </r>
  </si>
  <si>
    <r>
      <t>Heat of Combustion of the Fuel (</t>
    </r>
    <r>
      <rPr>
        <sz val="10"/>
        <color indexed="10"/>
        <rFont val="Symbol"/>
        <family val="1"/>
      </rPr>
      <t>D</t>
    </r>
    <r>
      <rPr>
        <sz val="10"/>
        <color indexed="10"/>
        <rFont val="Arial"/>
        <family val="2"/>
      </rPr>
      <t>H</t>
    </r>
    <r>
      <rPr>
        <vertAlign val="subscript"/>
        <sz val="10"/>
        <color indexed="10"/>
        <rFont val="Arial"/>
        <family val="2"/>
      </rPr>
      <t>c</t>
    </r>
    <r>
      <rPr>
        <sz val="10"/>
        <color indexed="10"/>
        <rFont val="Arial"/>
        <family val="2"/>
      </rPr>
      <t>)</t>
    </r>
  </si>
  <si>
    <t>Acetylene</t>
  </si>
  <si>
    <t>Ethane</t>
  </si>
  <si>
    <t>Ethylene</t>
  </si>
  <si>
    <t>Hydrogen</t>
  </si>
  <si>
    <t>Carbon Monoxide</t>
  </si>
  <si>
    <t>Methane</t>
  </si>
  <si>
    <t>n-Butane</t>
  </si>
  <si>
    <t>n-Octane</t>
  </si>
  <si>
    <t>Propane</t>
  </si>
  <si>
    <t>Propylene</t>
  </si>
  <si>
    <t>n-Pentane</t>
  </si>
  <si>
    <t>n-Heptane</t>
  </si>
  <si>
    <t>lb</t>
  </si>
  <si>
    <r>
      <t>Mass of Flammable Vapor Release (m</t>
    </r>
    <r>
      <rPr>
        <vertAlign val="subscript"/>
        <sz val="10"/>
        <color indexed="10"/>
        <rFont val="Arial"/>
        <family val="2"/>
      </rPr>
      <t>F</t>
    </r>
    <r>
      <rPr>
        <sz val="10"/>
        <color indexed="10"/>
        <rFont val="Arial"/>
        <family val="2"/>
      </rPr>
      <t>)</t>
    </r>
  </si>
  <si>
    <t>%</t>
  </si>
  <si>
    <t>EXPLOSIVE FUEL INFORMATION</t>
  </si>
  <si>
    <r>
      <t>Initial Atmospheric Pressure (P</t>
    </r>
    <r>
      <rPr>
        <vertAlign val="subscript"/>
        <sz val="10"/>
        <color indexed="57"/>
        <rFont val="Arial"/>
        <family val="2"/>
      </rPr>
      <t>a</t>
    </r>
    <r>
      <rPr>
        <sz val="10"/>
        <color indexed="57"/>
        <rFont val="Arial"/>
        <family val="2"/>
      </rPr>
      <t>)</t>
    </r>
  </si>
  <si>
    <t>Select Fuel Type</t>
  </si>
  <si>
    <t>Prepared by:</t>
  </si>
  <si>
    <t>Date</t>
  </si>
  <si>
    <t>Checked by:</t>
  </si>
  <si>
    <r>
      <t>Ambient Air Temperature (T</t>
    </r>
    <r>
      <rPr>
        <vertAlign val="subscript"/>
        <sz val="10"/>
        <color indexed="10"/>
        <rFont val="Arial"/>
        <family val="2"/>
      </rPr>
      <t>a</t>
    </r>
    <r>
      <rPr>
        <sz val="10"/>
        <color indexed="10"/>
        <rFont val="Arial"/>
        <family val="2"/>
      </rPr>
      <t>)</t>
    </r>
  </si>
  <si>
    <t>Parameters in YELLOW CELLS are Entered by the User.</t>
  </si>
  <si>
    <t>Revision Log</t>
  </si>
  <si>
    <t>1805.0</t>
  </si>
  <si>
    <t>Enter Value</t>
  </si>
  <si>
    <t>Btu</t>
  </si>
  <si>
    <t>Original issue with final text.</t>
  </si>
  <si>
    <t>WITH EXPLOSIONS</t>
  </si>
  <si>
    <t>EXPLOSIVE ENERGY RELEASE ASSOCIATED</t>
  </si>
  <si>
    <t>(English Units)</t>
  </si>
  <si>
    <t>Version 1805.1</t>
  </si>
  <si>
    <t>NOTE:</t>
  </si>
  <si>
    <t>Date:</t>
  </si>
  <si>
    <t>Organization:</t>
  </si>
  <si>
    <t>Additional Information:</t>
  </si>
  <si>
    <t>Description of Revision</t>
  </si>
  <si>
    <t>1805.1</t>
  </si>
  <si>
    <t>User Specified Value</t>
  </si>
  <si>
    <r>
      <t>P</t>
    </r>
    <r>
      <rPr>
        <vertAlign val="subscript"/>
        <sz val="10"/>
        <color indexed="57"/>
        <rFont val="Arial"/>
        <family val="2"/>
      </rPr>
      <t>max</t>
    </r>
    <r>
      <rPr>
        <sz val="10"/>
        <color indexed="57"/>
        <rFont val="Arial"/>
        <family val="2"/>
      </rPr>
      <t xml:space="preserve"> =</t>
    </r>
  </si>
  <si>
    <t>maximum pressure developed at completion of combustion (kPa)</t>
  </si>
  <si>
    <t>initial atmospheric pressure (kPa)</t>
  </si>
  <si>
    <r>
      <t>P</t>
    </r>
    <r>
      <rPr>
        <vertAlign val="subscript"/>
        <sz val="10"/>
        <color indexed="57"/>
        <rFont val="Arial"/>
        <family val="2"/>
      </rPr>
      <t>a</t>
    </r>
    <r>
      <rPr>
        <sz val="10"/>
        <color indexed="57"/>
        <rFont val="Arial"/>
        <family val="2"/>
      </rPr>
      <t xml:space="preserve"> =</t>
    </r>
  </si>
  <si>
    <t>adiabatic flame temperature (K)</t>
  </si>
  <si>
    <r>
      <t>T</t>
    </r>
    <r>
      <rPr>
        <vertAlign val="subscript"/>
        <sz val="10"/>
        <color indexed="57"/>
        <rFont val="Arial"/>
        <family val="2"/>
      </rPr>
      <t>ad</t>
    </r>
    <r>
      <rPr>
        <sz val="10"/>
        <color indexed="57"/>
        <rFont val="Arial"/>
        <family val="2"/>
      </rPr>
      <t xml:space="preserve"> =</t>
    </r>
  </si>
  <si>
    <t>ambient temperature (K)</t>
  </si>
  <si>
    <r>
      <t>T</t>
    </r>
    <r>
      <rPr>
        <vertAlign val="subscript"/>
        <sz val="10"/>
        <color indexed="57"/>
        <rFont val="Arial"/>
        <family val="2"/>
      </rPr>
      <t>a</t>
    </r>
    <r>
      <rPr>
        <sz val="10"/>
        <color indexed="57"/>
        <rFont val="Arial"/>
        <family val="2"/>
      </rPr>
      <t xml:space="preserve"> =</t>
    </r>
  </si>
  <si>
    <t xml:space="preserve">Where, </t>
  </si>
  <si>
    <t>Answer</t>
  </si>
  <si>
    <t>weight of TNT (kg)</t>
  </si>
  <si>
    <t>explosive energy release (kJ)</t>
  </si>
  <si>
    <r>
      <t>W</t>
    </r>
    <r>
      <rPr>
        <vertAlign val="subscript"/>
        <sz val="10"/>
        <color indexed="57"/>
        <rFont val="Arial"/>
        <family val="2"/>
      </rPr>
      <t>TNT</t>
    </r>
    <r>
      <rPr>
        <sz val="10"/>
        <color indexed="57"/>
        <rFont val="Arial"/>
        <family val="2"/>
      </rPr>
      <t xml:space="preserve"> =</t>
    </r>
  </si>
  <si>
    <t>E =</t>
  </si>
  <si>
    <t>blast wave energy (kJ) [E is the Trinitrotoluene (TNT) equivalent energy]</t>
  </si>
  <si>
    <t>mass of flammable vapor release (kg)</t>
  </si>
  <si>
    <r>
      <t>a</t>
    </r>
    <r>
      <rPr>
        <sz val="10"/>
        <color indexed="57"/>
        <rFont val="Arial"/>
        <family val="2"/>
      </rPr>
      <t xml:space="preserve"> =</t>
    </r>
  </si>
  <si>
    <r>
      <t>D</t>
    </r>
    <r>
      <rPr>
        <sz val="10"/>
        <color indexed="57"/>
        <rFont val="Arial"/>
        <family val="2"/>
      </rPr>
      <t>H</t>
    </r>
    <r>
      <rPr>
        <vertAlign val="subscript"/>
        <sz val="10"/>
        <color indexed="57"/>
        <rFont val="Arial"/>
        <family val="2"/>
      </rPr>
      <t>c</t>
    </r>
    <r>
      <rPr>
        <sz val="10"/>
        <color indexed="57"/>
        <rFont val="Arial"/>
        <family val="2"/>
      </rPr>
      <t xml:space="preserve"> =</t>
    </r>
  </si>
  <si>
    <r>
      <t>m</t>
    </r>
    <r>
      <rPr>
        <vertAlign val="subscript"/>
        <sz val="10"/>
        <color indexed="57"/>
        <rFont val="Arial"/>
        <family val="2"/>
      </rPr>
      <t>F</t>
    </r>
    <r>
      <rPr>
        <sz val="10"/>
        <color indexed="57"/>
        <rFont val="Arial"/>
        <family val="2"/>
      </rPr>
      <t xml:space="preserve"> =</t>
    </r>
  </si>
  <si>
    <t>yield (a is the fraction of available combustion energy participating in blast wave generation)</t>
  </si>
  <si>
    <t>heat of combustion (kJ/kg)</t>
  </si>
  <si>
    <t xml:space="preserve">Heat of Combustion  </t>
  </si>
  <si>
    <t>Corrected revision date for Revision Log 1805.0, revised e-mail addresses, corrected editorial errors, revised print pagination and print layout.</t>
  </si>
  <si>
    <t>ESTIMATING PRESSURE INCREASE AND</t>
  </si>
  <si>
    <r>
      <t>T</t>
    </r>
    <r>
      <rPr>
        <b/>
        <vertAlign val="subscript"/>
        <sz val="11"/>
        <color indexed="12"/>
        <rFont val="Arial"/>
        <family val="2"/>
      </rPr>
      <t>ad</t>
    </r>
    <r>
      <rPr>
        <b/>
        <sz val="11"/>
        <color indexed="12"/>
        <rFont val="Arial"/>
        <family val="2"/>
      </rPr>
      <t xml:space="preserve"> (°F)</t>
    </r>
  </si>
  <si>
    <r>
      <t>D</t>
    </r>
    <r>
      <rPr>
        <b/>
        <sz val="11"/>
        <color indexed="12"/>
        <rFont val="Arial"/>
        <family val="2"/>
      </rPr>
      <t>H</t>
    </r>
    <r>
      <rPr>
        <b/>
        <vertAlign val="subscript"/>
        <sz val="11"/>
        <color indexed="12"/>
        <rFont val="Arial"/>
        <family val="2"/>
      </rPr>
      <t xml:space="preserve">c </t>
    </r>
    <r>
      <rPr>
        <b/>
        <sz val="11"/>
        <color indexed="12"/>
        <rFont val="Arial"/>
        <family val="2"/>
      </rPr>
      <t>(kJ/kg)</t>
    </r>
  </si>
  <si>
    <t>Parameters in GREEN CELLS are Automatically Selected from the DROP DOWN MENU for the Fuel Type Selected.</t>
  </si>
  <si>
    <t>All subsequent output values are calculated by the spreadsheet and based on values specified in the input parameters.  This spreadsheet is protected and</t>
  </si>
  <si>
    <t>secure to avoid errors due to a wrong entry in a cell(s).  The chapter in the NUREG should be read before an analysis is made.</t>
  </si>
  <si>
    <t>Project / Inspection Title:</t>
  </si>
  <si>
    <t>°K</t>
  </si>
  <si>
    <t>Calculate</t>
  </si>
  <si>
    <t>E/4500</t>
  </si>
  <si>
    <t>CHAPTER 15</t>
  </si>
  <si>
    <r>
      <t>Reference: SFPE Handbook of Fire Protection Engineering, 2</t>
    </r>
    <r>
      <rPr>
        <i/>
        <vertAlign val="superscript"/>
        <sz val="10"/>
        <color indexed="8"/>
        <rFont val="Arial"/>
        <family val="2"/>
      </rPr>
      <t>nd</t>
    </r>
    <r>
      <rPr>
        <i/>
        <sz val="10"/>
        <color indexed="8"/>
        <rFont val="Arial"/>
        <family val="2"/>
      </rPr>
      <t xml:space="preserve"> Edition, 1995, Page 1-86.</t>
    </r>
  </si>
  <si>
    <r>
      <t>Reference: SFPE Handbook of Fire Protection Engineering, 2</t>
    </r>
    <r>
      <rPr>
        <i/>
        <vertAlign val="superscript"/>
        <sz val="10"/>
        <color indexed="8"/>
        <rFont val="Arial"/>
        <family val="2"/>
      </rPr>
      <t>nd</t>
    </r>
    <r>
      <rPr>
        <i/>
        <sz val="10"/>
        <color indexed="8"/>
        <rFont val="Arial"/>
        <family val="2"/>
      </rPr>
      <t xml:space="preserve"> Edition, 1995, Page 3-312.</t>
    </r>
  </si>
  <si>
    <r>
      <t>(P</t>
    </r>
    <r>
      <rPr>
        <b/>
        <vertAlign val="subscript"/>
        <sz val="18"/>
        <color indexed="57"/>
        <rFont val="Arial"/>
        <family val="2"/>
      </rPr>
      <t>max</t>
    </r>
    <r>
      <rPr>
        <b/>
        <sz val="18"/>
        <color indexed="57"/>
        <rFont val="Arial"/>
        <family val="2"/>
      </rPr>
      <t>)/P</t>
    </r>
    <r>
      <rPr>
        <b/>
        <vertAlign val="subscript"/>
        <sz val="18"/>
        <color indexed="57"/>
        <rFont val="Arial"/>
        <family val="2"/>
      </rPr>
      <t>a</t>
    </r>
    <r>
      <rPr>
        <b/>
        <sz val="18"/>
        <color indexed="57"/>
        <rFont val="Arial"/>
        <family val="2"/>
      </rPr>
      <t xml:space="preserve"> =</t>
    </r>
  </si>
  <si>
    <r>
      <t>(T</t>
    </r>
    <r>
      <rPr>
        <b/>
        <vertAlign val="subscript"/>
        <sz val="18"/>
        <color indexed="57"/>
        <rFont val="Arial"/>
        <family val="2"/>
      </rPr>
      <t>ad</t>
    </r>
    <r>
      <rPr>
        <b/>
        <sz val="18"/>
        <color indexed="57"/>
        <rFont val="Arial"/>
        <family val="2"/>
      </rPr>
      <t>/T</t>
    </r>
    <r>
      <rPr>
        <b/>
        <vertAlign val="subscript"/>
        <sz val="18"/>
        <color indexed="57"/>
        <rFont val="Arial"/>
        <family val="2"/>
      </rPr>
      <t>a</t>
    </r>
    <r>
      <rPr>
        <b/>
        <sz val="18"/>
        <color indexed="57"/>
        <rFont val="Arial"/>
        <family val="2"/>
      </rPr>
      <t>)</t>
    </r>
  </si>
  <si>
    <r>
      <t>P</t>
    </r>
    <r>
      <rPr>
        <b/>
        <vertAlign val="subscript"/>
        <sz val="18"/>
        <color indexed="57"/>
        <rFont val="Arial"/>
        <family val="2"/>
      </rPr>
      <t>max</t>
    </r>
    <r>
      <rPr>
        <b/>
        <sz val="18"/>
        <color indexed="57"/>
        <rFont val="Arial"/>
        <family val="2"/>
      </rPr>
      <t xml:space="preserve"> =</t>
    </r>
  </si>
  <si>
    <r>
      <t>(T</t>
    </r>
    <r>
      <rPr>
        <b/>
        <vertAlign val="subscript"/>
        <sz val="18"/>
        <color indexed="57"/>
        <rFont val="Arial"/>
        <family val="2"/>
      </rPr>
      <t>ad</t>
    </r>
    <r>
      <rPr>
        <b/>
        <sz val="18"/>
        <color indexed="57"/>
        <rFont val="Arial"/>
        <family val="2"/>
      </rPr>
      <t>/T</t>
    </r>
    <r>
      <rPr>
        <b/>
        <vertAlign val="subscript"/>
        <sz val="18"/>
        <color indexed="57"/>
        <rFont val="Arial"/>
        <family val="2"/>
      </rPr>
      <t>a</t>
    </r>
    <r>
      <rPr>
        <b/>
        <sz val="18"/>
        <color indexed="57"/>
        <rFont val="Arial"/>
        <family val="2"/>
      </rPr>
      <t>) P</t>
    </r>
    <r>
      <rPr>
        <b/>
        <vertAlign val="subscript"/>
        <sz val="18"/>
        <color indexed="57"/>
        <rFont val="Arial"/>
        <family val="2"/>
      </rPr>
      <t>a</t>
    </r>
  </si>
  <si>
    <r>
      <t>a</t>
    </r>
    <r>
      <rPr>
        <b/>
        <sz val="18"/>
        <color indexed="57"/>
        <rFont val="Arial"/>
        <family val="2"/>
      </rPr>
      <t xml:space="preserve"> </t>
    </r>
    <r>
      <rPr>
        <b/>
        <sz val="18"/>
        <color indexed="57"/>
        <rFont val="Symbol"/>
        <family val="1"/>
      </rPr>
      <t>D</t>
    </r>
    <r>
      <rPr>
        <b/>
        <sz val="18"/>
        <color indexed="57"/>
        <rFont val="Arial"/>
        <family val="2"/>
      </rPr>
      <t>H</t>
    </r>
    <r>
      <rPr>
        <b/>
        <vertAlign val="subscript"/>
        <sz val="18"/>
        <color indexed="57"/>
        <rFont val="Arial"/>
        <family val="2"/>
      </rPr>
      <t>c</t>
    </r>
    <r>
      <rPr>
        <b/>
        <sz val="18"/>
        <color indexed="57"/>
        <rFont val="Arial"/>
        <family val="2"/>
      </rPr>
      <t xml:space="preserve"> m</t>
    </r>
    <r>
      <rPr>
        <b/>
        <vertAlign val="subscript"/>
        <sz val="18"/>
        <color indexed="57"/>
        <rFont val="Arial"/>
        <family val="2"/>
      </rPr>
      <t>F</t>
    </r>
  </si>
  <si>
    <r>
      <t>W</t>
    </r>
    <r>
      <rPr>
        <b/>
        <vertAlign val="subscript"/>
        <sz val="18"/>
        <color indexed="8"/>
        <rFont val="Arial"/>
        <family val="2"/>
      </rPr>
      <t>TNT</t>
    </r>
    <r>
      <rPr>
        <b/>
        <sz val="18"/>
        <color indexed="8"/>
        <rFont val="Arial"/>
        <family val="2"/>
      </rPr>
      <t xml:space="preserve"> =  </t>
    </r>
  </si>
  <si>
    <r>
      <t>W</t>
    </r>
    <r>
      <rPr>
        <b/>
        <vertAlign val="subscript"/>
        <sz val="18"/>
        <color indexed="57"/>
        <rFont val="Arial"/>
        <family val="2"/>
      </rPr>
      <t>TNT</t>
    </r>
    <r>
      <rPr>
        <b/>
        <sz val="18"/>
        <color indexed="57"/>
        <rFont val="Arial"/>
        <family val="2"/>
      </rPr>
      <t xml:space="preserve"> =</t>
    </r>
  </si>
  <si>
    <r>
      <t>P</t>
    </r>
    <r>
      <rPr>
        <b/>
        <vertAlign val="subscript"/>
        <sz val="18"/>
        <color indexed="8"/>
        <rFont val="Arial"/>
        <family val="2"/>
      </rPr>
      <t>max</t>
    </r>
    <r>
      <rPr>
        <b/>
        <sz val="18"/>
        <color indexed="8"/>
        <rFont val="Arial"/>
        <family val="2"/>
      </rPr>
      <t xml:space="preserve"> = </t>
    </r>
  </si>
  <si>
    <t xml:space="preserve">Pressure Rise from a Confined Explosion </t>
  </si>
  <si>
    <r>
      <t>P</t>
    </r>
    <r>
      <rPr>
        <b/>
        <vertAlign val="subscript"/>
        <sz val="18"/>
        <color indexed="57"/>
        <rFont val="Arial"/>
        <family val="2"/>
      </rPr>
      <t>max</t>
    </r>
    <r>
      <rPr>
        <b/>
        <sz val="18"/>
        <color indexed="57"/>
        <rFont val="Arial"/>
        <family val="2"/>
      </rPr>
      <t xml:space="preserve"> = </t>
    </r>
  </si>
  <si>
    <r>
      <t>W</t>
    </r>
    <r>
      <rPr>
        <b/>
        <vertAlign val="subscript"/>
        <sz val="18"/>
        <color indexed="57"/>
        <rFont val="Arial"/>
        <family val="2"/>
      </rPr>
      <t>TNT</t>
    </r>
    <r>
      <rPr>
        <b/>
        <sz val="18"/>
        <color indexed="57"/>
        <rFont val="Arial"/>
        <family val="2"/>
      </rPr>
      <t xml:space="preserve"> =  </t>
    </r>
  </si>
  <si>
    <r>
      <t>Note:</t>
    </r>
    <r>
      <rPr>
        <sz val="10"/>
        <color indexed="12"/>
        <rFont val="Arial"/>
        <family val="2"/>
      </rPr>
      <t xml:space="preserve">  The fraction of available combustion is 1% for unconfined mass release and 100% for confined vapor release energy participating in blast wave generation.</t>
    </r>
  </si>
  <si>
    <r>
      <t>Yield (</t>
    </r>
    <r>
      <rPr>
        <sz val="10"/>
        <color indexed="10"/>
        <rFont val="Symbol"/>
        <family val="1"/>
      </rPr>
      <t>a</t>
    </r>
    <r>
      <rPr>
        <sz val="10"/>
        <color indexed="10"/>
        <rFont val="Arial"/>
        <family val="2"/>
      </rPr>
      <t xml:space="preserve">) </t>
    </r>
    <r>
      <rPr>
        <b/>
        <vertAlign val="superscript"/>
        <sz val="10"/>
        <color indexed="12"/>
        <rFont val="Arial"/>
        <family val="2"/>
      </rPr>
      <t>See Note</t>
    </r>
  </si>
  <si>
    <r>
      <t>Click</t>
    </r>
    <r>
      <rPr>
        <b/>
        <sz val="10"/>
        <color indexed="48"/>
        <rFont val="Arial"/>
        <family val="2"/>
      </rPr>
      <t xml:space="preserve"> </t>
    </r>
    <r>
      <rPr>
        <b/>
        <sz val="11"/>
        <color indexed="48"/>
        <rFont val="Arial"/>
        <family val="2"/>
      </rPr>
      <t>on selection</t>
    </r>
  </si>
  <si>
    <r>
      <t>Scroll</t>
    </r>
    <r>
      <rPr>
        <b/>
        <sz val="10"/>
        <color indexed="48"/>
        <rFont val="Arial"/>
        <family val="2"/>
      </rPr>
      <t xml:space="preserve"> </t>
    </r>
    <r>
      <rPr>
        <b/>
        <sz val="11"/>
        <color indexed="48"/>
        <rFont val="Arial"/>
        <family val="2"/>
      </rPr>
      <t>to desired Fuel Type</t>
    </r>
    <r>
      <rPr>
        <b/>
        <sz val="10"/>
        <color indexed="48"/>
        <rFont val="Arial"/>
        <family val="2"/>
      </rPr>
      <t xml:space="preserve"> </t>
    </r>
    <r>
      <rPr>
        <b/>
        <sz val="14"/>
        <color indexed="48"/>
        <rFont val="Arial"/>
        <family val="2"/>
      </rPr>
      <t>then</t>
    </r>
  </si>
  <si>
    <t>FUEL FLAMMABILITY DATA</t>
  </si>
  <si>
    <t>THERMAL PROPERTIES FOR FUEL</t>
  </si>
  <si>
    <t>Pressure Rise from a Confined Explosion</t>
  </si>
  <si>
    <r>
      <t>P</t>
    </r>
    <r>
      <rPr>
        <b/>
        <vertAlign val="subscript"/>
        <sz val="18"/>
        <color indexed="57"/>
        <rFont val="Arial"/>
        <family val="2"/>
      </rPr>
      <t xml:space="preserve">max </t>
    </r>
    <r>
      <rPr>
        <b/>
        <sz val="18"/>
        <color indexed="57"/>
        <rFont val="Arial"/>
        <family val="2"/>
      </rPr>
      <t>=</t>
    </r>
  </si>
  <si>
    <t>Blast Wave Energy</t>
  </si>
  <si>
    <r>
      <t>a</t>
    </r>
    <r>
      <rPr>
        <b/>
        <sz val="18"/>
        <color indexed="57"/>
        <rFont val="Arial"/>
        <family val="2"/>
      </rPr>
      <t xml:space="preserve"> </t>
    </r>
    <r>
      <rPr>
        <b/>
        <sz val="18"/>
        <color indexed="57"/>
        <rFont val="Symbol"/>
        <family val="1"/>
      </rPr>
      <t>D</t>
    </r>
    <r>
      <rPr>
        <b/>
        <sz val="18"/>
        <color indexed="57"/>
        <rFont val="Arial"/>
        <family val="2"/>
      </rPr>
      <t>H</t>
    </r>
    <r>
      <rPr>
        <b/>
        <vertAlign val="subscript"/>
        <sz val="18"/>
        <color indexed="57"/>
        <rFont val="Arial"/>
        <family val="2"/>
      </rPr>
      <t xml:space="preserve">c </t>
    </r>
    <r>
      <rPr>
        <b/>
        <sz val="18"/>
        <color indexed="57"/>
        <rFont val="Arial"/>
        <family val="2"/>
      </rPr>
      <t>m</t>
    </r>
    <r>
      <rPr>
        <b/>
        <vertAlign val="subscript"/>
        <sz val="18"/>
        <color indexed="57"/>
        <rFont val="Arial"/>
        <family val="2"/>
      </rPr>
      <t>F</t>
    </r>
  </si>
  <si>
    <t>TNT Mass Equivalent</t>
  </si>
  <si>
    <t>The above calculations are based on principles developed in the SFPE Handbook of Fire Protection Engineering, 2nd Edition, 1995.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</si>
  <si>
    <t>Summary of Results</t>
  </si>
  <si>
    <t>March 2011</t>
  </si>
  <si>
    <t>December 2004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</si>
</sst>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00000"/>
  </numFmts>
  <fonts count="81">
    <font>
      <sz val="10"/>
      <name val="Arial"/>
      <family val="0"/>
    </font>
    <font>
      <b/>
      <sz val="14"/>
      <name val="Arial"/>
      <family val="2"/>
    </font>
    <font>
      <b/>
      <sz val="10"/>
      <color indexed="8"/>
      <name val="Arial"/>
      <family val="2"/>
    </font>
    <font>
      <b/>
      <sz val="14"/>
      <color indexed="10"/>
      <name val="Arial"/>
      <family val="2"/>
    </font>
    <font>
      <sz val="10"/>
      <color indexed="10"/>
      <name val="Arial"/>
      <family val="2"/>
    </font>
    <font>
      <sz val="10"/>
      <color indexed="57"/>
      <name val="Arial"/>
      <family val="2"/>
    </font>
    <font>
      <vertAlign val="subscript"/>
      <sz val="10"/>
      <color indexed="57"/>
      <name val="Arial"/>
      <family val="2"/>
    </font>
    <font>
      <u val="single"/>
      <sz val="10"/>
      <color indexed="12"/>
      <name val="Arial"/>
      <family val="2"/>
    </font>
    <font>
      <u val="single"/>
      <sz val="10"/>
      <color indexed="36"/>
      <name val="Arial"/>
      <family val="2"/>
    </font>
    <font>
      <sz val="10"/>
      <color indexed="57"/>
      <name val="Symbol"/>
      <family val="1"/>
    </font>
    <font>
      <sz val="9"/>
      <color indexed="57"/>
      <name val="Arial"/>
      <family val="2"/>
    </font>
    <font>
      <vertAlign val="subscript"/>
      <sz val="10"/>
      <color indexed="10"/>
      <name val="Arial"/>
      <family val="2"/>
    </font>
    <font>
      <sz val="10"/>
      <color indexed="10"/>
      <name val="Symbol"/>
      <family val="1"/>
    </font>
    <font>
      <b/>
      <sz val="11"/>
      <color indexed="48"/>
      <name val="Arial"/>
      <family val="2"/>
    </font>
    <font>
      <b/>
      <sz val="10"/>
      <color indexed="48"/>
      <name val="Arial"/>
      <family val="2"/>
    </font>
    <font>
      <sz val="10"/>
      <color indexed="12"/>
      <name val="Arial"/>
      <family val="2"/>
    </font>
    <font>
      <sz val="8"/>
      <name val="Tahoma"/>
      <family val="2"/>
    </font>
    <font>
      <b/>
      <sz val="8"/>
      <name val="Tahoma"/>
      <family val="2"/>
    </font>
    <font>
      <sz val="10"/>
      <color indexed="8"/>
      <name val="Arial"/>
      <family val="2"/>
    </font>
    <font>
      <sz val="11"/>
      <name val="Arial"/>
      <family val="2"/>
    </font>
    <font>
      <sz val="8"/>
      <color indexed="9"/>
      <name val="Arial"/>
      <family val="2"/>
    </font>
    <font>
      <sz val="10"/>
      <color indexed="9"/>
      <name val="Arial"/>
      <family val="2"/>
    </font>
    <font>
      <b/>
      <sz val="11"/>
      <color indexed="12"/>
      <name val="Arial"/>
      <family val="2"/>
    </font>
    <font>
      <b/>
      <vertAlign val="subscript"/>
      <sz val="11"/>
      <color indexed="12"/>
      <name val="Arial"/>
      <family val="2"/>
    </font>
    <font>
      <b/>
      <sz val="11"/>
      <color indexed="12"/>
      <name val="Symbol"/>
      <family val="1"/>
    </font>
    <font>
      <sz val="10"/>
      <color indexed="43"/>
      <name val="Arial"/>
      <family val="2"/>
    </font>
    <font>
      <b/>
      <sz val="12"/>
      <color indexed="8"/>
      <name val="Arial"/>
      <family val="2"/>
    </font>
    <font>
      <b/>
      <sz val="18"/>
      <color indexed="10"/>
      <name val="Arial"/>
      <family val="2"/>
    </font>
    <font>
      <b/>
      <sz val="11"/>
      <color indexed="9"/>
      <name val="Arial"/>
      <family val="2"/>
    </font>
    <font>
      <b/>
      <sz val="14"/>
      <color indexed="13"/>
      <name val="Arial"/>
      <family val="2"/>
    </font>
    <font>
      <b/>
      <sz val="18"/>
      <color indexed="57"/>
      <name val="Arial"/>
      <family val="2"/>
    </font>
    <font>
      <b/>
      <sz val="18"/>
      <name val="Arial"/>
      <family val="2"/>
    </font>
    <font>
      <b/>
      <sz val="14"/>
      <color indexed="57"/>
      <name val="Arial"/>
      <family val="2"/>
    </font>
    <font>
      <b/>
      <sz val="14"/>
      <color indexed="8"/>
      <name val="Arial"/>
      <family val="2"/>
    </font>
    <font>
      <b/>
      <sz val="16"/>
      <name val="Arial"/>
      <family val="2"/>
    </font>
    <font>
      <i/>
      <sz val="10"/>
      <color indexed="8"/>
      <name val="Arial"/>
      <family val="2"/>
    </font>
    <font>
      <i/>
      <vertAlign val="superscript"/>
      <sz val="10"/>
      <color indexed="8"/>
      <name val="Arial"/>
      <family val="2"/>
    </font>
    <font>
      <b/>
      <vertAlign val="subscript"/>
      <sz val="18"/>
      <color indexed="57"/>
      <name val="Arial"/>
      <family val="2"/>
    </font>
    <font>
      <b/>
      <sz val="18"/>
      <color indexed="57"/>
      <name val="Symbol"/>
      <family val="1"/>
    </font>
    <font>
      <b/>
      <sz val="18"/>
      <color indexed="8"/>
      <name val="Arial"/>
      <family val="2"/>
    </font>
    <font>
      <b/>
      <vertAlign val="subscript"/>
      <sz val="18"/>
      <color indexed="8"/>
      <name val="Arial"/>
      <family val="2"/>
    </font>
    <font>
      <b/>
      <sz val="10"/>
      <color indexed="12"/>
      <name val="Arial"/>
      <family val="2"/>
    </font>
    <font>
      <b/>
      <vertAlign val="superscript"/>
      <sz val="10"/>
      <color indexed="12"/>
      <name val="Arial"/>
      <family val="2"/>
    </font>
    <font>
      <sz val="11"/>
      <color indexed="43"/>
      <name val="Arial"/>
      <family val="2"/>
    </font>
    <font>
      <b/>
      <sz val="14"/>
      <color indexed="4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indexed="1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double"/>
      <right style="double"/>
      <top>
        <color indexed="63"/>
      </top>
      <bottom>
        <color indexed="63"/>
      </bottom>
    </border>
    <border>
      <left style="double"/>
      <right style="double"/>
      <top style="thin"/>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double"/>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style="thick"/>
      <bottom>
        <color indexed="63"/>
      </bottom>
    </border>
    <border>
      <left style="double"/>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ck"/>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18">
    <xf numFmtId="0" fontId="0" fillId="0" borderId="0" xfId="0" applyAlignment="1">
      <alignment/>
    </xf>
    <xf numFmtId="2" fontId="0" fillId="33" borderId="10" xfId="0" applyNumberFormat="1" applyFill="1" applyBorder="1" applyAlignment="1" applyProtection="1">
      <alignment horizontal="right" vertical="center" wrapText="1"/>
      <protection locked="0"/>
    </xf>
    <xf numFmtId="0" fontId="19" fillId="0" borderId="0" xfId="57" applyFont="1" applyAlignment="1" applyProtection="1">
      <alignment horizontal="right"/>
      <protection hidden="1"/>
    </xf>
    <xf numFmtId="14" fontId="18" fillId="33" borderId="10" xfId="0" applyNumberFormat="1"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protection hidden="1"/>
    </xf>
    <xf numFmtId="49" fontId="18" fillId="34" borderId="12" xfId="0" applyNumberFormat="1" applyFont="1" applyFill="1" applyBorder="1" applyAlignment="1" applyProtection="1">
      <alignment horizontal="center" vertical="top"/>
      <protection hidden="1"/>
    </xf>
    <xf numFmtId="49" fontId="18" fillId="34" borderId="13" xfId="0" applyNumberFormat="1" applyFont="1" applyFill="1" applyBorder="1" applyAlignment="1" applyProtection="1">
      <alignment horizontal="center" vertical="top"/>
      <protection hidden="1"/>
    </xf>
    <xf numFmtId="49" fontId="18" fillId="34" borderId="14" xfId="0" applyNumberFormat="1" applyFont="1" applyFill="1" applyBorder="1" applyAlignment="1" applyProtection="1">
      <alignment horizontal="center" vertical="top"/>
      <protection hidden="1"/>
    </xf>
    <xf numFmtId="2" fontId="18" fillId="35" borderId="10" xfId="0" applyNumberFormat="1" applyFont="1" applyFill="1" applyBorder="1" applyAlignment="1" applyProtection="1">
      <alignment horizontal="right" vertical="center" wrapText="1"/>
      <protection locked="0"/>
    </xf>
    <xf numFmtId="0" fontId="0" fillId="0" borderId="0" xfId="0" applyAlignment="1" applyProtection="1">
      <alignment/>
      <protection hidden="1"/>
    </xf>
    <xf numFmtId="2" fontId="20" fillId="0" borderId="0" xfId="0" applyNumberFormat="1" applyFont="1" applyFill="1" applyAlignment="1" applyProtection="1">
      <alignment/>
      <protection hidden="1"/>
    </xf>
    <xf numFmtId="0" fontId="21" fillId="0" borderId="0" xfId="0" applyFont="1" applyFill="1" applyAlignment="1" applyProtection="1">
      <alignment/>
      <protection hidden="1"/>
    </xf>
    <xf numFmtId="0" fontId="20" fillId="0" borderId="0" xfId="0" applyFont="1" applyFill="1" applyAlignment="1" applyProtection="1">
      <alignment/>
      <protection hidden="1"/>
    </xf>
    <xf numFmtId="0" fontId="0" fillId="0" borderId="0" xfId="0" applyAlignment="1" applyProtection="1" quotePrefix="1">
      <alignment/>
      <protection hidden="1"/>
    </xf>
    <xf numFmtId="0" fontId="0" fillId="0" borderId="0" xfId="0" applyFill="1" applyBorder="1" applyAlignment="1" applyProtection="1">
      <alignment horizontal="left" vertical="top"/>
      <protection hidden="1"/>
    </xf>
    <xf numFmtId="0" fontId="0" fillId="0" borderId="0" xfId="0" applyAlignment="1" applyProtection="1">
      <alignment horizontal="right" vertical="center" wrapText="1"/>
      <protection hidden="1"/>
    </xf>
    <xf numFmtId="0" fontId="18" fillId="0" borderId="0" xfId="0" applyFont="1" applyAlignment="1" applyProtection="1">
      <alignment horizontal="left" vertical="center"/>
      <protection hidden="1"/>
    </xf>
    <xf numFmtId="0" fontId="30" fillId="0" borderId="0"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left" vertical="center" wrapText="1"/>
      <protection hidden="1"/>
    </xf>
    <xf numFmtId="9" fontId="0" fillId="0" borderId="0" xfId="60" applyFont="1" applyAlignment="1" applyProtection="1">
      <alignment/>
      <protection hidden="1"/>
    </xf>
    <xf numFmtId="0" fontId="0" fillId="0" borderId="0" xfId="0" applyAlignment="1" applyProtection="1">
      <alignment horizontal="left" vertical="center" wrapText="1"/>
      <protection hidden="1"/>
    </xf>
    <xf numFmtId="0" fontId="0" fillId="36" borderId="10" xfId="0" applyNumberFormat="1" applyFill="1" applyBorder="1" applyAlignment="1" applyProtection="1">
      <alignment horizontal="right" vertical="center" wrapText="1"/>
      <protection locked="0"/>
    </xf>
    <xf numFmtId="0" fontId="30" fillId="0" borderId="15" xfId="0" applyFont="1" applyBorder="1" applyAlignment="1" applyProtection="1">
      <alignment vertical="center" wrapText="1"/>
      <protection hidden="1"/>
    </xf>
    <xf numFmtId="0" fontId="0" fillId="0" borderId="15" xfId="0" applyBorder="1" applyAlignment="1">
      <alignment vertical="center" wrapText="1"/>
    </xf>
    <xf numFmtId="0" fontId="3" fillId="33" borderId="16" xfId="0" applyFont="1" applyFill="1" applyBorder="1" applyAlignment="1" applyProtection="1">
      <alignment horizontal="center" vertical="center" wrapText="1"/>
      <protection hidden="1"/>
    </xf>
    <xf numFmtId="0" fontId="3" fillId="33" borderId="17" xfId="0" applyFont="1" applyFill="1" applyBorder="1" applyAlignment="1" applyProtection="1">
      <alignment horizontal="center" vertical="center" wrapText="1"/>
      <protection hidden="1"/>
    </xf>
    <xf numFmtId="0" fontId="1" fillId="0" borderId="0" xfId="0" applyFont="1" applyFill="1" applyAlignment="1" applyProtection="1">
      <alignment horizontal="center" vertical="center" wrapText="1"/>
      <protection hidden="1"/>
    </xf>
    <xf numFmtId="0" fontId="29" fillId="37" borderId="18" xfId="0" applyFont="1" applyFill="1" applyBorder="1" applyAlignment="1" applyProtection="1">
      <alignment horizontal="left" vertical="center" wrapText="1"/>
      <protection hidden="1"/>
    </xf>
    <xf numFmtId="0" fontId="45" fillId="0" borderId="19" xfId="0" applyFont="1" applyBorder="1" applyAlignment="1" applyProtection="1">
      <alignment horizontal="left" vertical="center" wrapText="1"/>
      <protection hidden="1"/>
    </xf>
    <xf numFmtId="0" fontId="45" fillId="0" borderId="20" xfId="0" applyFont="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30" fillId="0" borderId="21" xfId="0" applyFont="1"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35" fillId="38" borderId="0" xfId="0" applyFont="1" applyFill="1" applyBorder="1" applyAlignment="1" applyProtection="1">
      <alignment horizontal="left" vertical="center" wrapText="1"/>
      <protection hidden="1"/>
    </xf>
    <xf numFmtId="0" fontId="0" fillId="0" borderId="0" xfId="0" applyAlignment="1">
      <alignment horizontal="left" vertical="center" wrapText="1"/>
    </xf>
    <xf numFmtId="0" fontId="18" fillId="0" borderId="22" xfId="0" applyFont="1" applyBorder="1" applyAlignment="1" applyProtection="1">
      <alignment horizontal="left" vertical="center" wrapText="1"/>
      <protection hidden="1"/>
    </xf>
    <xf numFmtId="0" fontId="18" fillId="0" borderId="0" xfId="0" applyFont="1" applyAlignment="1" applyProtection="1">
      <alignment horizontal="left" vertical="center" wrapText="1"/>
      <protection hidden="1"/>
    </xf>
    <xf numFmtId="0" fontId="27" fillId="0" borderId="0" xfId="0" applyFont="1" applyBorder="1" applyAlignment="1" applyProtection="1">
      <alignment horizontal="left" vertical="center" wrapText="1"/>
      <protection hidden="1"/>
    </xf>
    <xf numFmtId="3" fontId="15" fillId="0" borderId="23" xfId="0" applyNumberFormat="1" applyFont="1" applyFill="1"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15" fillId="38" borderId="23" xfId="0" applyFont="1" applyFill="1" applyBorder="1" applyAlignment="1" applyProtection="1">
      <alignment horizontal="center"/>
      <protection hidden="1"/>
    </xf>
    <xf numFmtId="0" fontId="15" fillId="38" borderId="0" xfId="0" applyFont="1" applyFill="1" applyBorder="1" applyAlignment="1" applyProtection="1">
      <alignment horizontal="center"/>
      <protection hidden="1"/>
    </xf>
    <xf numFmtId="0" fontId="0" fillId="0" borderId="0" xfId="0" applyBorder="1" applyAlignment="1" applyProtection="1">
      <alignment horizontal="left" vertical="center" wrapText="1"/>
      <protection hidden="1"/>
    </xf>
    <xf numFmtId="0" fontId="0" fillId="36" borderId="16" xfId="0" applyFill="1" applyBorder="1" applyAlignment="1" applyProtection="1">
      <alignment horizontal="center" vertical="center" wrapText="1"/>
      <protection hidden="1"/>
    </xf>
    <xf numFmtId="0" fontId="0" fillId="36" borderId="17" xfId="0" applyFill="1" applyBorder="1" applyAlignment="1" applyProtection="1">
      <alignment horizontal="center" vertical="center" wrapText="1"/>
      <protection hidden="1"/>
    </xf>
    <xf numFmtId="49" fontId="18" fillId="34" borderId="25" xfId="0" applyNumberFormat="1" applyFont="1" applyFill="1" applyBorder="1" applyAlignment="1" applyProtection="1">
      <alignment horizontal="left" vertical="top" wrapText="1"/>
      <protection hidden="1"/>
    </xf>
    <xf numFmtId="49" fontId="18" fillId="34" borderId="26" xfId="0" applyNumberFormat="1" applyFont="1" applyFill="1"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0" fontId="0" fillId="0" borderId="27" xfId="0" applyBorder="1" applyAlignment="1" applyProtection="1">
      <alignment horizontal="left" vertical="top" wrapText="1"/>
      <protection hidden="1"/>
    </xf>
    <xf numFmtId="49" fontId="18" fillId="34" borderId="25" xfId="0" applyNumberFormat="1" applyFont="1" applyFill="1" applyBorder="1" applyAlignment="1" applyProtection="1">
      <alignment horizontal="center" vertical="top"/>
      <protection hidden="1"/>
    </xf>
    <xf numFmtId="49" fontId="18" fillId="34" borderId="27" xfId="0" applyNumberFormat="1" applyFont="1" applyFill="1" applyBorder="1" applyAlignment="1" applyProtection="1">
      <alignment horizontal="center" vertical="top"/>
      <protection hidden="1"/>
    </xf>
    <xf numFmtId="0" fontId="5"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5" fillId="0" borderId="0" xfId="0" applyFont="1" applyAlignment="1" applyProtection="1">
      <alignment horizontal="left" vertical="center" wrapText="1"/>
      <protection hidden="1"/>
    </xf>
    <xf numFmtId="0" fontId="39" fillId="39" borderId="28" xfId="0" applyFont="1" applyFill="1" applyBorder="1" applyAlignment="1" applyProtection="1">
      <alignment horizontal="right" vertical="center" wrapText="1"/>
      <protection hidden="1"/>
    </xf>
    <xf numFmtId="0" fontId="0" fillId="0" borderId="28" xfId="0" applyBorder="1" applyAlignment="1" applyProtection="1">
      <alignment horizontal="right" vertical="center" wrapText="1"/>
      <protection hidden="1"/>
    </xf>
    <xf numFmtId="0" fontId="0" fillId="0" borderId="15" xfId="0" applyBorder="1" applyAlignment="1" applyProtection="1">
      <alignment horizontal="right" vertical="center" wrapText="1"/>
      <protection hidden="1"/>
    </xf>
    <xf numFmtId="0" fontId="30" fillId="0" borderId="0" xfId="0" applyFont="1" applyBorder="1" applyAlignment="1" applyProtection="1">
      <alignment horizontal="left" vertical="center" wrapText="1"/>
      <protection hidden="1"/>
    </xf>
    <xf numFmtId="0" fontId="0" fillId="0" borderId="0" xfId="0" applyBorder="1" applyAlignment="1">
      <alignment horizontal="left" vertical="center" wrapText="1"/>
    </xf>
    <xf numFmtId="0" fontId="35" fillId="0" borderId="0" xfId="0" applyFont="1" applyFill="1" applyAlignment="1" applyProtection="1">
      <alignment horizontal="left" vertical="center" wrapText="1"/>
      <protection hidden="1"/>
    </xf>
    <xf numFmtId="0" fontId="44" fillId="0" borderId="29" xfId="0" applyFont="1" applyBorder="1" applyAlignment="1" applyProtection="1">
      <alignment horizontal="left" vertical="center" wrapText="1"/>
      <protection hidden="1"/>
    </xf>
    <xf numFmtId="0" fontId="0" fillId="0" borderId="29" xfId="0" applyBorder="1" applyAlignment="1" applyProtection="1">
      <alignment horizontal="left" vertical="center" wrapText="1"/>
      <protection hidden="1"/>
    </xf>
    <xf numFmtId="0" fontId="3"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right" vertical="center" wrapText="1"/>
      <protection hidden="1"/>
    </xf>
    <xf numFmtId="0" fontId="0" fillId="0" borderId="0" xfId="0" applyBorder="1" applyAlignment="1">
      <alignment horizontal="right" vertical="center" wrapText="1"/>
    </xf>
    <xf numFmtId="3" fontId="15" fillId="38" borderId="0" xfId="0" applyNumberFormat="1" applyFont="1" applyFill="1" applyBorder="1" applyAlignment="1" applyProtection="1">
      <alignment horizontal="center"/>
      <protection hidden="1"/>
    </xf>
    <xf numFmtId="3" fontId="15" fillId="38" borderId="30" xfId="0" applyNumberFormat="1" applyFont="1" applyFill="1" applyBorder="1" applyAlignment="1" applyProtection="1">
      <alignment horizontal="center"/>
      <protection hidden="1"/>
    </xf>
    <xf numFmtId="0" fontId="30" fillId="0" borderId="0" xfId="0" applyFont="1" applyAlignment="1" applyProtection="1">
      <alignment horizontal="left" vertical="center" wrapText="1"/>
      <protection hidden="1"/>
    </xf>
    <xf numFmtId="0" fontId="30" fillId="0" borderId="0" xfId="0" applyFont="1" applyFill="1" applyBorder="1" applyAlignment="1" applyProtection="1">
      <alignment horizontal="right" vertical="center" wrapText="1"/>
      <protection hidden="1"/>
    </xf>
    <xf numFmtId="0" fontId="30" fillId="0" borderId="0" xfId="0" applyFont="1" applyAlignment="1" applyProtection="1">
      <alignment horizontal="right" vertical="center"/>
      <protection hidden="1"/>
    </xf>
    <xf numFmtId="0" fontId="18" fillId="33" borderId="31" xfId="57" applyFont="1" applyFill="1" applyBorder="1" applyAlignment="1" applyProtection="1">
      <alignment horizontal="left" vertical="top" wrapText="1"/>
      <protection locked="0"/>
    </xf>
    <xf numFmtId="0" fontId="18" fillId="33" borderId="32" xfId="0" applyFont="1" applyFill="1" applyBorder="1" applyAlignment="1" applyProtection="1">
      <alignment horizontal="left" vertical="top" wrapText="1"/>
      <protection locked="0"/>
    </xf>
    <xf numFmtId="0" fontId="18" fillId="33" borderId="33" xfId="0" applyFont="1" applyFill="1" applyBorder="1" applyAlignment="1" applyProtection="1">
      <alignment horizontal="left" vertical="top" wrapText="1"/>
      <protection locked="0"/>
    </xf>
    <xf numFmtId="0" fontId="18" fillId="33" borderId="22" xfId="0" applyFont="1" applyFill="1" applyBorder="1" applyAlignment="1" applyProtection="1">
      <alignment horizontal="left" vertical="top" wrapText="1"/>
      <protection locked="0"/>
    </xf>
    <xf numFmtId="0" fontId="18" fillId="33" borderId="0" xfId="0" applyFont="1" applyFill="1" applyBorder="1" applyAlignment="1" applyProtection="1">
      <alignment horizontal="left" vertical="top" wrapText="1"/>
      <protection locked="0"/>
    </xf>
    <xf numFmtId="0" fontId="18" fillId="33" borderId="24" xfId="0" applyFont="1" applyFill="1" applyBorder="1" applyAlignment="1" applyProtection="1">
      <alignment horizontal="left" vertical="top" wrapText="1"/>
      <protection locked="0"/>
    </xf>
    <xf numFmtId="0" fontId="18" fillId="33" borderId="34" xfId="0" applyFont="1" applyFill="1" applyBorder="1" applyAlignment="1" applyProtection="1">
      <alignment horizontal="left" vertical="top" wrapText="1"/>
      <protection locked="0"/>
    </xf>
    <xf numFmtId="0" fontId="18" fillId="33" borderId="35" xfId="0" applyFont="1" applyFill="1" applyBorder="1" applyAlignment="1" applyProtection="1">
      <alignment horizontal="left" vertical="top" wrapText="1"/>
      <protection locked="0"/>
    </xf>
    <xf numFmtId="0" fontId="18" fillId="33" borderId="36" xfId="0" applyFont="1" applyFill="1" applyBorder="1" applyAlignment="1" applyProtection="1">
      <alignment horizontal="left" vertical="top" wrapText="1"/>
      <protection locked="0"/>
    </xf>
    <xf numFmtId="0" fontId="19" fillId="0" borderId="0" xfId="0" applyFont="1" applyAlignment="1" applyProtection="1">
      <alignment horizontal="left" vertical="top" wrapText="1"/>
      <protection hidden="1"/>
    </xf>
    <xf numFmtId="0" fontId="0" fillId="0" borderId="0" xfId="57" applyAlignment="1" applyProtection="1">
      <alignment horizontal="left" vertical="center" wrapText="1"/>
      <protection hidden="1"/>
    </xf>
    <xf numFmtId="0" fontId="18" fillId="33" borderId="37" xfId="57" applyFont="1" applyFill="1" applyBorder="1" applyAlignment="1" applyProtection="1">
      <alignment horizontal="left" vertical="center" wrapText="1"/>
      <protection locked="0"/>
    </xf>
    <xf numFmtId="0" fontId="18" fillId="33" borderId="38" xfId="0" applyFont="1" applyFill="1" applyBorder="1" applyAlignment="1" applyProtection="1">
      <alignment horizontal="left" vertical="center" wrapText="1"/>
      <protection locked="0"/>
    </xf>
    <xf numFmtId="0" fontId="18" fillId="0" borderId="39" xfId="0" applyFont="1" applyBorder="1" applyAlignment="1" applyProtection="1">
      <alignment horizontal="left" vertical="center" wrapText="1"/>
      <protection locked="0"/>
    </xf>
    <xf numFmtId="0" fontId="19" fillId="0" borderId="0" xfId="57" applyFont="1" applyAlignment="1" applyProtection="1">
      <alignment horizontal="left" vertical="center" wrapText="1"/>
      <protection hidden="1"/>
    </xf>
    <xf numFmtId="0" fontId="19" fillId="0" borderId="22" xfId="57" applyFont="1" applyBorder="1" applyAlignment="1" applyProtection="1">
      <alignment horizontal="right" wrapText="1"/>
      <protection hidden="1"/>
    </xf>
    <xf numFmtId="0" fontId="0" fillId="0" borderId="24" xfId="0" applyBorder="1" applyAlignment="1" applyProtection="1">
      <alignment horizontal="right" wrapText="1"/>
      <protection hidden="1"/>
    </xf>
    <xf numFmtId="0" fontId="18" fillId="33" borderId="39" xfId="0" applyFont="1" applyFill="1" applyBorder="1" applyAlignment="1" applyProtection="1">
      <alignment horizontal="left" vertical="center" wrapText="1"/>
      <protection locked="0"/>
    </xf>
    <xf numFmtId="0" fontId="2" fillId="34" borderId="18" xfId="0" applyFont="1" applyFill="1" applyBorder="1" applyAlignment="1" applyProtection="1">
      <alignment horizontal="center"/>
      <protection hidden="1"/>
    </xf>
    <xf numFmtId="0" fontId="2" fillId="34" borderId="19" xfId="0" applyFont="1" applyFill="1" applyBorder="1" applyAlignment="1" applyProtection="1">
      <alignment horizontal="center"/>
      <protection hidden="1"/>
    </xf>
    <xf numFmtId="0" fontId="2" fillId="34" borderId="20" xfId="0" applyFont="1" applyFill="1" applyBorder="1" applyAlignment="1" applyProtection="1">
      <alignment horizontal="center"/>
      <protection hidden="1"/>
    </xf>
    <xf numFmtId="0" fontId="0" fillId="0" borderId="32" xfId="0" applyBorder="1" applyAlignment="1" applyProtection="1">
      <alignment horizontal="left" vertical="center" wrapText="1"/>
      <protection hidden="1"/>
    </xf>
    <xf numFmtId="0" fontId="2" fillId="34" borderId="18" xfId="0" applyFont="1" applyFill="1" applyBorder="1" applyAlignment="1" applyProtection="1">
      <alignment horizontal="center" wrapText="1"/>
      <protection hidden="1"/>
    </xf>
    <xf numFmtId="0" fontId="0" fillId="0" borderId="20" xfId="0" applyBorder="1" applyAlignment="1" applyProtection="1">
      <alignment horizontal="center" wrapText="1"/>
      <protection hidden="1"/>
    </xf>
    <xf numFmtId="0" fontId="35" fillId="38" borderId="40" xfId="0" applyFont="1" applyFill="1" applyBorder="1" applyAlignment="1" applyProtection="1">
      <alignment horizontal="left" vertical="center" wrapText="1"/>
      <protection hidden="1"/>
    </xf>
    <xf numFmtId="0" fontId="35" fillId="0" borderId="16" xfId="0" applyFont="1" applyBorder="1" applyAlignment="1" applyProtection="1">
      <alignment horizontal="left" vertical="center" wrapText="1"/>
      <protection hidden="1"/>
    </xf>
    <xf numFmtId="0" fontId="35" fillId="0" borderId="17" xfId="0" applyFont="1" applyBorder="1" applyAlignment="1" applyProtection="1">
      <alignment horizontal="left" vertical="center" wrapText="1"/>
      <protection hidden="1"/>
    </xf>
    <xf numFmtId="0" fontId="19" fillId="0" borderId="0" xfId="57" applyFont="1" applyAlignment="1" applyProtection="1">
      <alignment horizontal="left" vertical="top" wrapText="1"/>
      <protection hidden="1"/>
    </xf>
    <xf numFmtId="0" fontId="30" fillId="0" borderId="0" xfId="0" applyFont="1" applyAlignment="1" applyProtection="1">
      <alignment horizontal="right" vertical="center" wrapText="1"/>
      <protection hidden="1"/>
    </xf>
    <xf numFmtId="9" fontId="0" fillId="0" borderId="28" xfId="60" applyFont="1" applyBorder="1" applyAlignment="1" applyProtection="1">
      <alignment horizontal="left" vertical="center" wrapText="1"/>
      <protection hidden="1"/>
    </xf>
    <xf numFmtId="0" fontId="29" fillId="37" borderId="41" xfId="0" applyFont="1" applyFill="1"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0" fontId="43" fillId="40" borderId="31" xfId="0" applyFont="1" applyFill="1" applyBorder="1" applyAlignment="1" applyProtection="1">
      <alignment horizontal="left" vertical="top" wrapText="1"/>
      <protection hidden="1"/>
    </xf>
    <xf numFmtId="0" fontId="43" fillId="40" borderId="32" xfId="0" applyFont="1" applyFill="1" applyBorder="1" applyAlignment="1" applyProtection="1">
      <alignment horizontal="left" vertical="top" wrapText="1"/>
      <protection hidden="1"/>
    </xf>
    <xf numFmtId="0" fontId="43" fillId="40" borderId="33" xfId="0" applyFont="1" applyFill="1" applyBorder="1" applyAlignment="1" applyProtection="1">
      <alignment horizontal="left" vertical="top" wrapText="1"/>
      <protection hidden="1"/>
    </xf>
    <xf numFmtId="0" fontId="43" fillId="40" borderId="22" xfId="0" applyFont="1" applyFill="1" applyBorder="1" applyAlignment="1" applyProtection="1">
      <alignment horizontal="left" vertical="top" wrapText="1"/>
      <protection hidden="1"/>
    </xf>
    <xf numFmtId="0" fontId="43" fillId="40" borderId="0" xfId="0" applyFont="1" applyFill="1" applyBorder="1" applyAlignment="1" applyProtection="1">
      <alignment horizontal="left" vertical="top" wrapText="1"/>
      <protection hidden="1"/>
    </xf>
    <xf numFmtId="0" fontId="43" fillId="40" borderId="24" xfId="0" applyFont="1" applyFill="1"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0" fillId="0" borderId="43" xfId="0" applyBorder="1" applyAlignment="1" applyProtection="1">
      <alignment horizontal="left" vertical="center" wrapText="1"/>
      <protection hidden="1"/>
    </xf>
    <xf numFmtId="0" fontId="15" fillId="38" borderId="22" xfId="0" applyFont="1" applyFill="1" applyBorder="1" applyAlignment="1" applyProtection="1">
      <alignment horizontal="center"/>
      <protection hidden="1"/>
    </xf>
    <xf numFmtId="0" fontId="15" fillId="38" borderId="24" xfId="0" applyFont="1" applyFill="1" applyBorder="1" applyAlignment="1" applyProtection="1">
      <alignment horizontal="center"/>
      <protection hidden="1"/>
    </xf>
    <xf numFmtId="2" fontId="30" fillId="0" borderId="0" xfId="0" applyNumberFormat="1" applyFont="1" applyFill="1" applyBorder="1" applyAlignment="1" applyProtection="1">
      <alignment horizontal="right" vertical="center" wrapText="1"/>
      <protection hidden="1"/>
    </xf>
    <xf numFmtId="0" fontId="38" fillId="0" borderId="0" xfId="0" applyFont="1" applyBorder="1" applyAlignment="1" applyProtection="1">
      <alignment horizontal="left" vertical="center" wrapText="1"/>
      <protection hidden="1"/>
    </xf>
    <xf numFmtId="0" fontId="34" fillId="0" borderId="0" xfId="0" applyFont="1" applyAlignment="1" applyProtection="1">
      <alignment horizontal="center"/>
      <protection hidden="1"/>
    </xf>
    <xf numFmtId="0" fontId="0" fillId="0" borderId="44" xfId="0" applyBorder="1" applyAlignment="1" applyProtection="1">
      <alignment horizontal="left" vertical="center" wrapText="1"/>
      <protection hidden="1"/>
    </xf>
    <xf numFmtId="0" fontId="22" fillId="38" borderId="45" xfId="0" applyFont="1" applyFill="1" applyBorder="1" applyAlignment="1" applyProtection="1">
      <alignment horizontal="center" vertical="center" wrapText="1"/>
      <protection hidden="1"/>
    </xf>
    <xf numFmtId="0" fontId="22" fillId="38" borderId="46" xfId="0" applyFont="1" applyFill="1" applyBorder="1" applyAlignment="1" applyProtection="1">
      <alignment horizontal="center" vertical="center" wrapText="1"/>
      <protection hidden="1"/>
    </xf>
    <xf numFmtId="0" fontId="22" fillId="38" borderId="47" xfId="0" applyFont="1" applyFill="1" applyBorder="1" applyAlignment="1" applyProtection="1">
      <alignment horizontal="center" vertical="center" wrapText="1"/>
      <protection hidden="1"/>
    </xf>
    <xf numFmtId="0" fontId="22" fillId="38" borderId="48" xfId="0" applyFont="1" applyFill="1" applyBorder="1" applyAlignment="1" applyProtection="1">
      <alignment horizontal="center" vertical="center" wrapText="1"/>
      <protection hidden="1"/>
    </xf>
    <xf numFmtId="0" fontId="15" fillId="38" borderId="47" xfId="0" applyFont="1" applyFill="1" applyBorder="1" applyAlignment="1" applyProtection="1">
      <alignment horizontal="center"/>
      <protection hidden="1"/>
    </xf>
    <xf numFmtId="0" fontId="15" fillId="38" borderId="48" xfId="0" applyFont="1" applyFill="1" applyBorder="1" applyAlignment="1" applyProtection="1">
      <alignment horizontal="center"/>
      <protection hidden="1"/>
    </xf>
    <xf numFmtId="0" fontId="22" fillId="38" borderId="49" xfId="0" applyFont="1" applyFill="1" applyBorder="1" applyAlignment="1" applyProtection="1">
      <alignment horizontal="center" vertical="center" wrapText="1"/>
      <protection hidden="1"/>
    </xf>
    <xf numFmtId="0" fontId="22" fillId="38" borderId="29" xfId="0" applyFont="1" applyFill="1" applyBorder="1" applyAlignment="1" applyProtection="1">
      <alignment horizontal="center" vertical="center" wrapText="1"/>
      <protection hidden="1"/>
    </xf>
    <xf numFmtId="0" fontId="22" fillId="38" borderId="50" xfId="0" applyFont="1" applyFill="1" applyBorder="1" applyAlignment="1" applyProtection="1">
      <alignment horizontal="center" vertical="center" wrapText="1"/>
      <protection hidden="1"/>
    </xf>
    <xf numFmtId="0" fontId="22" fillId="38" borderId="21" xfId="0" applyFont="1" applyFill="1" applyBorder="1" applyAlignment="1" applyProtection="1">
      <alignment horizontal="center" vertical="center" wrapText="1"/>
      <protection hidden="1"/>
    </xf>
    <xf numFmtId="0" fontId="24" fillId="38" borderId="21" xfId="0" applyFont="1" applyFill="1" applyBorder="1" applyAlignment="1" applyProtection="1">
      <alignment horizontal="center" vertical="center" wrapText="1"/>
      <protection hidden="1"/>
    </xf>
    <xf numFmtId="0" fontId="24" fillId="38" borderId="51" xfId="0" applyFont="1" applyFill="1" applyBorder="1" applyAlignment="1" applyProtection="1">
      <alignment horizontal="center" vertical="center" wrapText="1"/>
      <protection hidden="1"/>
    </xf>
    <xf numFmtId="0" fontId="22" fillId="38" borderId="52" xfId="0" applyFont="1" applyFill="1" applyBorder="1" applyAlignment="1" applyProtection="1">
      <alignment horizontal="center" vertical="center" wrapText="1"/>
      <protection hidden="1"/>
    </xf>
    <xf numFmtId="0" fontId="25" fillId="40" borderId="31" xfId="0" applyFont="1" applyFill="1" applyBorder="1" applyAlignment="1" applyProtection="1">
      <alignment horizontal="left" wrapText="1"/>
      <protection hidden="1"/>
    </xf>
    <xf numFmtId="0" fontId="25" fillId="0" borderId="32" xfId="0" applyFont="1" applyBorder="1" applyAlignment="1" applyProtection="1">
      <alignment horizontal="left" wrapText="1"/>
      <protection hidden="1"/>
    </xf>
    <xf numFmtId="0" fontId="25" fillId="0" borderId="33" xfId="0" applyFont="1" applyBorder="1" applyAlignment="1" applyProtection="1">
      <alignment horizontal="left" wrapText="1"/>
      <protection hidden="1"/>
    </xf>
    <xf numFmtId="0" fontId="2" fillId="33" borderId="22" xfId="0" applyFont="1"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0" fillId="33" borderId="24" xfId="0" applyFill="1" applyBorder="1" applyAlignment="1" applyProtection="1">
      <alignment horizontal="left" wrapText="1"/>
      <protection hidden="1"/>
    </xf>
    <xf numFmtId="0" fontId="2" fillId="36" borderId="22"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24" xfId="0" applyBorder="1" applyAlignment="1" applyProtection="1">
      <alignment horizontal="left" wrapText="1"/>
      <protection hidden="1"/>
    </xf>
    <xf numFmtId="0" fontId="26" fillId="0"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5" fillId="40" borderId="22" xfId="0" applyFont="1"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25" fillId="40" borderId="34" xfId="0" applyFont="1" applyFill="1" applyBorder="1" applyAlignment="1" applyProtection="1">
      <alignment horizontal="left" vertical="top" wrapText="1"/>
      <protection hidden="1"/>
    </xf>
    <xf numFmtId="0" fontId="27" fillId="0" borderId="53" xfId="0" applyFont="1" applyBorder="1" applyAlignment="1" applyProtection="1">
      <alignment horizontal="left" vertical="center" wrapText="1"/>
      <protection hidden="1"/>
    </xf>
    <xf numFmtId="0" fontId="3" fillId="0" borderId="43" xfId="0" applyFont="1" applyBorder="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34" fillId="0" borderId="0" xfId="0" applyFont="1" applyAlignment="1" applyProtection="1">
      <alignment horizontal="right" vertical="center" wrapText="1"/>
      <protection hidden="1"/>
    </xf>
    <xf numFmtId="0" fontId="34" fillId="0" borderId="0" xfId="0" applyFont="1" applyAlignment="1" applyProtection="1">
      <alignment horizontal="right" wrapText="1"/>
      <protection hidden="1"/>
    </xf>
    <xf numFmtId="0" fontId="34" fillId="0" borderId="0" xfId="0" applyFont="1" applyAlignment="1" applyProtection="1">
      <alignment horizontal="center" vertical="center" wrapText="1"/>
      <protection hidden="1"/>
    </xf>
    <xf numFmtId="49" fontId="18" fillId="34" borderId="54" xfId="0" applyNumberFormat="1" applyFont="1" applyFill="1"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0" fontId="0" fillId="0" borderId="55" xfId="0" applyBorder="1" applyAlignment="1" applyProtection="1">
      <alignment horizontal="left" vertical="top" wrapText="1"/>
      <protection hidden="1"/>
    </xf>
    <xf numFmtId="49" fontId="18" fillId="34" borderId="54" xfId="0" applyNumberFormat="1" applyFont="1" applyFill="1" applyBorder="1" applyAlignment="1" applyProtection="1">
      <alignment horizontal="center" vertical="top"/>
      <protection hidden="1"/>
    </xf>
    <xf numFmtId="49" fontId="18" fillId="34" borderId="55" xfId="0" applyNumberFormat="1" applyFont="1" applyFill="1" applyBorder="1" applyAlignment="1" applyProtection="1">
      <alignment horizontal="center" vertical="top"/>
      <protection hidden="1"/>
    </xf>
    <xf numFmtId="0" fontId="0" fillId="0" borderId="44"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56" xfId="0" applyBorder="1" applyAlignment="1" applyProtection="1">
      <alignment horizontal="left" vertical="top" wrapText="1"/>
      <protection hidden="1"/>
    </xf>
    <xf numFmtId="49" fontId="18" fillId="34" borderId="54" xfId="0" applyNumberFormat="1" applyFont="1" applyFill="1" applyBorder="1" applyAlignment="1" applyProtection="1">
      <alignment horizontal="center" vertical="top" wrapText="1"/>
      <protection hidden="1"/>
    </xf>
    <xf numFmtId="49" fontId="18" fillId="34" borderId="55" xfId="0" applyNumberFormat="1" applyFont="1" applyFill="1" applyBorder="1" applyAlignment="1" applyProtection="1">
      <alignment horizontal="center" vertical="top" wrapText="1"/>
      <protection hidden="1"/>
    </xf>
    <xf numFmtId="0" fontId="0" fillId="0" borderId="44" xfId="0" applyBorder="1" applyAlignment="1" applyProtection="1">
      <alignment horizontal="center" vertical="top" wrapText="1"/>
      <protection hidden="1"/>
    </xf>
    <xf numFmtId="0" fontId="0" fillId="0" borderId="56" xfId="0" applyBorder="1" applyAlignment="1" applyProtection="1">
      <alignment horizontal="center" vertical="top" wrapText="1"/>
      <protection hidden="1"/>
    </xf>
    <xf numFmtId="49" fontId="18" fillId="34" borderId="44" xfId="0" applyNumberFormat="1" applyFont="1" applyFill="1" applyBorder="1" applyAlignment="1" applyProtection="1">
      <alignment horizontal="left" vertical="top" wrapText="1"/>
      <protection hidden="1"/>
    </xf>
    <xf numFmtId="49" fontId="18" fillId="34" borderId="44" xfId="0" applyNumberFormat="1" applyFont="1" applyFill="1" applyBorder="1" applyAlignment="1" applyProtection="1">
      <alignment horizontal="center" vertical="top"/>
      <protection hidden="1"/>
    </xf>
    <xf numFmtId="49" fontId="18" fillId="34" borderId="56" xfId="0" applyNumberFormat="1" applyFont="1" applyFill="1" applyBorder="1" applyAlignment="1" applyProtection="1">
      <alignment horizontal="center" vertical="top"/>
      <protection hidden="1"/>
    </xf>
    <xf numFmtId="49" fontId="18" fillId="34" borderId="42" xfId="0" applyNumberFormat="1" applyFont="1" applyFill="1" applyBorder="1" applyAlignment="1" applyProtection="1">
      <alignment horizontal="left" vertical="top" wrapText="1"/>
      <protection hidden="1"/>
    </xf>
    <xf numFmtId="0" fontId="0" fillId="0" borderId="15" xfId="0" applyBorder="1" applyAlignment="1" applyProtection="1">
      <alignment horizontal="left" vertical="top" wrapText="1"/>
      <protection hidden="1"/>
    </xf>
    <xf numFmtId="0" fontId="0" fillId="0" borderId="57" xfId="0" applyBorder="1" applyAlignment="1" applyProtection="1">
      <alignment horizontal="left" vertical="top" wrapText="1"/>
      <protection hidden="1"/>
    </xf>
    <xf numFmtId="0" fontId="18" fillId="34" borderId="42" xfId="0" applyFont="1" applyFill="1" applyBorder="1" applyAlignment="1" applyProtection="1">
      <alignment horizontal="center" vertical="top"/>
      <protection hidden="1"/>
    </xf>
    <xf numFmtId="0" fontId="18" fillId="34" borderId="57" xfId="0" applyFont="1" applyFill="1" applyBorder="1" applyAlignment="1" applyProtection="1">
      <alignment horizontal="center" vertical="top"/>
      <protection hidden="1"/>
    </xf>
    <xf numFmtId="49" fontId="18" fillId="34" borderId="13" xfId="0" applyNumberFormat="1" applyFont="1" applyFill="1" applyBorder="1" applyAlignment="1" applyProtection="1">
      <alignment horizontal="center" vertical="top" wrapText="1"/>
      <protection hidden="1"/>
    </xf>
    <xf numFmtId="49" fontId="18" fillId="34" borderId="12" xfId="0" applyNumberFormat="1" applyFont="1" applyFill="1" applyBorder="1" applyAlignment="1" applyProtection="1">
      <alignment horizontal="center" vertical="top" wrapText="1"/>
      <protection hidden="1"/>
    </xf>
    <xf numFmtId="0" fontId="10" fillId="0" borderId="44" xfId="0" applyFont="1" applyBorder="1" applyAlignment="1" applyProtection="1">
      <alignment horizontal="left" vertical="center" wrapText="1"/>
      <protection hidden="1"/>
    </xf>
    <xf numFmtId="0" fontId="29" fillId="37" borderId="58" xfId="0"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30" fillId="0" borderId="0" xfId="0" applyFont="1" applyAlignment="1" applyProtection="1">
      <alignment horizontal="center" vertical="center" wrapText="1"/>
      <protection hidden="1"/>
    </xf>
    <xf numFmtId="0" fontId="33" fillId="33" borderId="31" xfId="0" applyFont="1" applyFill="1" applyBorder="1" applyAlignment="1" applyProtection="1">
      <alignment horizontal="center" vertical="center" wrapText="1"/>
      <protection locked="0"/>
    </xf>
    <xf numFmtId="0" fontId="33" fillId="0" borderId="32" xfId="0" applyFont="1" applyBorder="1" applyAlignment="1" applyProtection="1">
      <alignment horizontal="center" vertical="center" wrapText="1"/>
      <protection locked="0"/>
    </xf>
    <xf numFmtId="0" fontId="33" fillId="0" borderId="33" xfId="0" applyFont="1" applyBorder="1" applyAlignment="1" applyProtection="1">
      <alignment horizontal="center" vertical="center" wrapText="1"/>
      <protection locked="0"/>
    </xf>
    <xf numFmtId="0" fontId="33" fillId="0" borderId="34" xfId="0" applyFont="1" applyBorder="1" applyAlignment="1" applyProtection="1">
      <alignment horizontal="center" vertical="center" wrapText="1"/>
      <protection locked="0"/>
    </xf>
    <xf numFmtId="0" fontId="33" fillId="0" borderId="35" xfId="0" applyFont="1" applyBorder="1" applyAlignment="1" applyProtection="1">
      <alignment horizontal="center" vertical="center" wrapText="1"/>
      <protection locked="0"/>
    </xf>
    <xf numFmtId="0" fontId="33" fillId="0" borderId="36" xfId="0" applyFont="1" applyBorder="1" applyAlignment="1" applyProtection="1">
      <alignment horizontal="center" vertical="center" wrapText="1"/>
      <protection locked="0"/>
    </xf>
    <xf numFmtId="0" fontId="41"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35" fillId="0" borderId="0" xfId="0" applyFont="1" applyFill="1" applyBorder="1" applyAlignment="1" applyProtection="1">
      <alignment horizontal="left" vertical="center" wrapText="1"/>
      <protection hidden="1"/>
    </xf>
    <xf numFmtId="0" fontId="0" fillId="0" borderId="0" xfId="0" applyFill="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164" fontId="5" fillId="0" borderId="0" xfId="0" applyNumberFormat="1" applyFont="1" applyAlignment="1" applyProtection="1">
      <alignment horizontal="right" vertical="center" wrapText="1"/>
      <protection hidden="1"/>
    </xf>
    <xf numFmtId="0" fontId="9" fillId="0" borderId="0" xfId="0" applyFont="1" applyAlignment="1" applyProtection="1">
      <alignment horizontal="right" vertical="center" wrapText="1"/>
      <protection hidden="1"/>
    </xf>
    <xf numFmtId="0" fontId="31" fillId="0" borderId="28" xfId="0" applyFont="1" applyBorder="1" applyAlignment="1" applyProtection="1">
      <alignment horizontal="right" vertical="center" wrapText="1"/>
      <protection hidden="1"/>
    </xf>
    <xf numFmtId="0" fontId="31" fillId="0" borderId="15" xfId="0" applyFont="1" applyBorder="1" applyAlignment="1" applyProtection="1">
      <alignment horizontal="right" vertical="center" wrapText="1"/>
      <protection hidden="1"/>
    </xf>
    <xf numFmtId="0" fontId="0" fillId="0" borderId="0" xfId="0" applyFont="1" applyAlignment="1" applyProtection="1">
      <alignment horizontal="left" vertical="center" wrapText="1"/>
      <protection hidden="1"/>
    </xf>
    <xf numFmtId="0" fontId="38" fillId="0" borderId="0" xfId="0" applyFont="1" applyAlignment="1" applyProtection="1">
      <alignment horizontal="left" vertical="center" wrapText="1"/>
      <protection hidden="1"/>
    </xf>
    <xf numFmtId="0" fontId="30" fillId="0" borderId="0" xfId="0" applyFont="1" applyFill="1" applyBorder="1" applyAlignment="1" applyProtection="1">
      <alignment horizontal="right" vertical="center" wrapText="1"/>
      <protection hidden="1"/>
    </xf>
    <xf numFmtId="0" fontId="0" fillId="0" borderId="0" xfId="0" applyAlignment="1" applyProtection="1">
      <alignment horizontal="right" vertical="center"/>
      <protection hidden="1"/>
    </xf>
    <xf numFmtId="0" fontId="0" fillId="0" borderId="35" xfId="0" applyBorder="1" applyAlignment="1" applyProtection="1">
      <alignment horizontal="left" vertical="center" wrapText="1"/>
      <protection hidden="1"/>
    </xf>
    <xf numFmtId="2" fontId="39" fillId="39" borderId="28" xfId="0" applyNumberFormat="1" applyFont="1" applyFill="1" applyBorder="1" applyAlignment="1" applyProtection="1">
      <alignment horizontal="right" vertical="center" wrapText="1"/>
      <protection hidden="1"/>
    </xf>
    <xf numFmtId="2" fontId="39" fillId="39" borderId="15" xfId="0" applyNumberFormat="1" applyFont="1" applyFill="1" applyBorder="1" applyAlignment="1" applyProtection="1">
      <alignment horizontal="right" vertical="center" wrapText="1"/>
      <protection hidden="1"/>
    </xf>
    <xf numFmtId="0" fontId="0" fillId="0" borderId="0" xfId="0" applyFont="1" applyAlignment="1" applyProtection="1">
      <alignment horizontal="left" vertical="center" wrapText="1"/>
      <protection hidden="1"/>
    </xf>
    <xf numFmtId="0" fontId="28" fillId="41" borderId="37" xfId="0" applyFont="1" applyFill="1" applyBorder="1" applyAlignment="1" applyProtection="1">
      <alignment horizontal="left" vertical="center" wrapText="1"/>
      <protection hidden="1"/>
    </xf>
    <xf numFmtId="0" fontId="0" fillId="0" borderId="38" xfId="0" applyBorder="1" applyAlignment="1" applyProtection="1">
      <alignment horizontal="left" vertical="center" wrapText="1"/>
      <protection hidden="1"/>
    </xf>
    <xf numFmtId="0" fontId="0" fillId="0" borderId="39" xfId="0" applyBorder="1" applyAlignment="1" applyProtection="1">
      <alignment horizontal="left" vertical="center" wrapText="1"/>
      <protection hidden="1"/>
    </xf>
    <xf numFmtId="2" fontId="30" fillId="0" borderId="0" xfId="0" applyNumberFormat="1" applyFont="1" applyFill="1" applyBorder="1" applyAlignment="1" applyProtection="1">
      <alignment horizontal="right" vertical="center" wrapText="1"/>
      <protection hidden="1"/>
    </xf>
    <xf numFmtId="0" fontId="39" fillId="39" borderId="28" xfId="0" applyFont="1" applyFill="1" applyBorder="1" applyAlignment="1" applyProtection="1">
      <alignment horizontal="left" vertical="center" wrapText="1"/>
      <protection hidden="1"/>
    </xf>
    <xf numFmtId="0" fontId="39" fillId="39" borderId="59" xfId="0" applyFont="1" applyFill="1" applyBorder="1" applyAlignment="1" applyProtection="1">
      <alignment horizontal="left" vertical="center" wrapText="1"/>
      <protection hidden="1"/>
    </xf>
    <xf numFmtId="0" fontId="39" fillId="39" borderId="15" xfId="0" applyFont="1" applyFill="1" applyBorder="1" applyAlignment="1" applyProtection="1">
      <alignment horizontal="left" vertical="center" wrapText="1"/>
      <protection hidden="1"/>
    </xf>
    <xf numFmtId="0" fontId="39" fillId="39" borderId="57"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left" vertical="center" wrapText="1"/>
      <protection hidden="1"/>
    </xf>
    <xf numFmtId="0" fontId="0" fillId="0" borderId="28" xfId="0" applyFont="1" applyBorder="1" applyAlignment="1" applyProtection="1">
      <alignment horizontal="left" vertical="center" wrapText="1"/>
      <protection hidden="1"/>
    </xf>
    <xf numFmtId="0" fontId="30" fillId="0" borderId="0" xfId="0" applyFont="1" applyAlignment="1" applyProtection="1">
      <alignment horizontal="right" vertical="center" wrapText="1"/>
      <protection hidden="1"/>
    </xf>
    <xf numFmtId="0" fontId="30" fillId="0" borderId="0" xfId="0" applyFont="1" applyFill="1" applyBorder="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164" fontId="5" fillId="0" borderId="0" xfId="0" applyNumberFormat="1" applyFont="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57150</xdr:rowOff>
    </xdr:from>
    <xdr:to>
      <xdr:col>1</xdr:col>
      <xdr:colOff>581025</xdr:colOff>
      <xdr:row>5</xdr:row>
      <xdr:rowOff>9525</xdr:rowOff>
    </xdr:to>
    <xdr:pic>
      <xdr:nvPicPr>
        <xdr:cNvPr id="1" name="Picture 16" descr="color-seal-3-inch"/>
        <xdr:cNvPicPr preferRelativeResize="1">
          <a:picLocks noChangeAspect="1"/>
        </xdr:cNvPicPr>
      </xdr:nvPicPr>
      <xdr:blipFill>
        <a:blip r:embed="rId1"/>
        <a:stretch>
          <a:fillRect/>
        </a:stretch>
      </xdr:blipFill>
      <xdr:spPr>
        <a:xfrm>
          <a:off x="285750" y="57150"/>
          <a:ext cx="1162050" cy="1057275"/>
        </a:xfrm>
        <a:prstGeom prst="rect">
          <a:avLst/>
        </a:prstGeom>
        <a:noFill/>
        <a:ln w="9525" cmpd="sng">
          <a:noFill/>
        </a:ln>
      </xdr:spPr>
    </xdr:pic>
    <xdr:clientData/>
  </xdr:twoCellAnchor>
  <xdr:twoCellAnchor editAs="oneCell">
    <xdr:from>
      <xdr:col>7</xdr:col>
      <xdr:colOff>47625</xdr:colOff>
      <xdr:row>42</xdr:row>
      <xdr:rowOff>38100</xdr:rowOff>
    </xdr:from>
    <xdr:to>
      <xdr:col>10</xdr:col>
      <xdr:colOff>809625</xdr:colOff>
      <xdr:row>42</xdr:row>
      <xdr:rowOff>285750</xdr:rowOff>
    </xdr:to>
    <xdr:pic>
      <xdr:nvPicPr>
        <xdr:cNvPr id="2" name="ComboBox1"/>
        <xdr:cNvPicPr preferRelativeResize="1">
          <a:picLocks noChangeAspect="1"/>
        </xdr:cNvPicPr>
      </xdr:nvPicPr>
      <xdr:blipFill>
        <a:blip r:embed="rId2"/>
        <a:stretch>
          <a:fillRect/>
        </a:stretch>
      </xdr:blipFill>
      <xdr:spPr>
        <a:xfrm>
          <a:off x="5610225" y="8743950"/>
          <a:ext cx="27813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167"/>
  <sheetViews>
    <sheetView showGridLines="0" showRowColHeaders="0" tabSelected="1" zoomScaleSheetLayoutView="85" zoomScalePageLayoutView="0" workbookViewId="0" topLeftCell="A1">
      <selection activeCell="A2" sqref="A2:K2"/>
    </sheetView>
  </sheetViews>
  <sheetFormatPr defaultColWidth="9.140625" defaultRowHeight="12.75"/>
  <cols>
    <col min="1" max="1" width="13.00390625" style="9" customWidth="1"/>
    <col min="2" max="2" width="11.00390625" style="9" customWidth="1"/>
    <col min="3" max="3" width="4.28125" style="9" customWidth="1"/>
    <col min="4" max="4" width="21.28125" style="9" customWidth="1"/>
    <col min="5" max="5" width="6.7109375" style="9" customWidth="1"/>
    <col min="6" max="6" width="18.00390625" style="9" customWidth="1"/>
    <col min="7" max="7" width="9.140625" style="9" customWidth="1"/>
    <col min="8" max="8" width="9.421875" style="9" customWidth="1"/>
    <col min="9" max="10" width="10.421875" style="9" customWidth="1"/>
    <col min="11" max="11" width="13.00390625" style="9" customWidth="1"/>
    <col min="12" max="16384" width="9.140625" style="9" customWidth="1"/>
  </cols>
  <sheetData>
    <row r="1" spans="2:11" ht="15" customHeight="1">
      <c r="B1" s="30"/>
      <c r="C1" s="30"/>
      <c r="D1" s="30"/>
      <c r="E1" s="30"/>
      <c r="F1" s="30"/>
      <c r="G1" s="30"/>
      <c r="H1" s="30"/>
      <c r="I1" s="30"/>
      <c r="J1" s="30"/>
      <c r="K1" s="30"/>
    </row>
    <row r="2" spans="1:11" ht="18" customHeight="1">
      <c r="A2" s="119" t="s">
        <v>90</v>
      </c>
      <c r="B2" s="119"/>
      <c r="C2" s="119"/>
      <c r="D2" s="119"/>
      <c r="E2" s="119"/>
      <c r="F2" s="119"/>
      <c r="G2" s="119"/>
      <c r="H2" s="119"/>
      <c r="I2" s="119"/>
      <c r="J2" s="119"/>
      <c r="K2" s="119"/>
    </row>
    <row r="3" spans="1:11" ht="18" customHeight="1">
      <c r="A3" s="119" t="s">
        <v>80</v>
      </c>
      <c r="B3" s="119"/>
      <c r="C3" s="119"/>
      <c r="D3" s="119"/>
      <c r="E3" s="119"/>
      <c r="F3" s="119"/>
      <c r="G3" s="119"/>
      <c r="H3" s="119"/>
      <c r="I3" s="119"/>
      <c r="J3" s="119"/>
      <c r="K3" s="119"/>
    </row>
    <row r="4" spans="1:11" ht="18" customHeight="1">
      <c r="A4" s="30"/>
      <c r="B4" s="30"/>
      <c r="C4" s="154" t="s">
        <v>47</v>
      </c>
      <c r="D4" s="144"/>
      <c r="E4" s="144"/>
      <c r="F4" s="144"/>
      <c r="G4" s="144"/>
      <c r="H4" s="144"/>
      <c r="I4" s="144"/>
      <c r="J4" s="152" t="s">
        <v>49</v>
      </c>
      <c r="K4" s="152"/>
    </row>
    <row r="5" spans="1:11" ht="18" customHeight="1">
      <c r="A5" s="30"/>
      <c r="B5" s="30"/>
      <c r="C5" s="154" t="s">
        <v>46</v>
      </c>
      <c r="D5" s="144"/>
      <c r="E5" s="144"/>
      <c r="F5" s="144"/>
      <c r="G5" s="144"/>
      <c r="H5" s="144"/>
      <c r="I5" s="144"/>
      <c r="J5" s="153" t="s">
        <v>48</v>
      </c>
      <c r="K5" s="153"/>
    </row>
    <row r="6" spans="1:11" ht="15" customHeight="1">
      <c r="A6" s="151"/>
      <c r="B6" s="151"/>
      <c r="C6" s="151"/>
      <c r="D6" s="151"/>
      <c r="E6" s="151"/>
      <c r="F6" s="151"/>
      <c r="G6" s="151"/>
      <c r="H6" s="151"/>
      <c r="I6" s="151"/>
      <c r="J6" s="151"/>
      <c r="K6" s="151"/>
    </row>
    <row r="7" spans="1:11" ht="15" customHeight="1">
      <c r="A7" s="26"/>
      <c r="B7" s="26"/>
      <c r="C7" s="26"/>
      <c r="D7" s="26"/>
      <c r="E7" s="26"/>
      <c r="F7" s="26"/>
      <c r="G7" s="26"/>
      <c r="H7" s="26"/>
      <c r="I7" s="26"/>
      <c r="J7" s="26"/>
      <c r="K7" s="26"/>
    </row>
    <row r="8" spans="1:11" ht="15" customHeight="1">
      <c r="A8" s="134" t="s">
        <v>15</v>
      </c>
      <c r="B8" s="135"/>
      <c r="C8" s="135"/>
      <c r="D8" s="135"/>
      <c r="E8" s="135"/>
      <c r="F8" s="135"/>
      <c r="G8" s="135"/>
      <c r="H8" s="135"/>
      <c r="I8" s="135"/>
      <c r="J8" s="135"/>
      <c r="K8" s="136"/>
    </row>
    <row r="9" spans="1:11" ht="15" customHeight="1">
      <c r="A9" s="137" t="s">
        <v>40</v>
      </c>
      <c r="B9" s="138"/>
      <c r="C9" s="138"/>
      <c r="D9" s="138"/>
      <c r="E9" s="138"/>
      <c r="F9" s="138"/>
      <c r="G9" s="138"/>
      <c r="H9" s="138"/>
      <c r="I9" s="138"/>
      <c r="J9" s="138"/>
      <c r="K9" s="139"/>
    </row>
    <row r="10" spans="1:11" ht="15" customHeight="1">
      <c r="A10" s="140" t="s">
        <v>83</v>
      </c>
      <c r="B10" s="141"/>
      <c r="C10" s="141"/>
      <c r="D10" s="141"/>
      <c r="E10" s="141"/>
      <c r="F10" s="141"/>
      <c r="G10" s="141"/>
      <c r="H10" s="141"/>
      <c r="I10" s="141"/>
      <c r="J10" s="141"/>
      <c r="K10" s="142"/>
    </row>
    <row r="11" spans="1:11" ht="12.75" customHeight="1">
      <c r="A11" s="145" t="s">
        <v>84</v>
      </c>
      <c r="B11" s="146"/>
      <c r="C11" s="146"/>
      <c r="D11" s="146"/>
      <c r="E11" s="146"/>
      <c r="F11" s="146"/>
      <c r="G11" s="146"/>
      <c r="H11" s="146"/>
      <c r="I11" s="146"/>
      <c r="J11" s="146"/>
      <c r="K11" s="147"/>
    </row>
    <row r="12" spans="1:11" ht="12.75" customHeight="1">
      <c r="A12" s="148" t="s">
        <v>85</v>
      </c>
      <c r="B12" s="112"/>
      <c r="C12" s="112"/>
      <c r="D12" s="112"/>
      <c r="E12" s="112"/>
      <c r="F12" s="112"/>
      <c r="G12" s="112"/>
      <c r="H12" s="112"/>
      <c r="I12" s="112"/>
      <c r="J12" s="112"/>
      <c r="K12" s="113"/>
    </row>
    <row r="13" spans="1:11" ht="15" customHeight="1">
      <c r="A13" s="30"/>
      <c r="B13" s="30"/>
      <c r="C13" s="30"/>
      <c r="D13" s="30"/>
      <c r="E13" s="30"/>
      <c r="F13" s="30"/>
      <c r="G13" s="30"/>
      <c r="H13" s="30"/>
      <c r="I13" s="30"/>
      <c r="J13" s="30"/>
      <c r="K13" s="30"/>
    </row>
    <row r="14" spans="1:11" ht="15" customHeight="1">
      <c r="A14" s="30"/>
      <c r="B14" s="30"/>
      <c r="C14" s="30"/>
      <c r="D14" s="30"/>
      <c r="E14" s="30"/>
      <c r="F14" s="30"/>
      <c r="G14" s="30"/>
      <c r="H14" s="30"/>
      <c r="I14" s="30"/>
      <c r="J14" s="30"/>
      <c r="K14" s="30"/>
    </row>
    <row r="15" spans="1:11" ht="15" customHeight="1">
      <c r="A15" s="143" t="s">
        <v>86</v>
      </c>
      <c r="B15" s="144"/>
      <c r="C15" s="30"/>
      <c r="D15" s="30"/>
      <c r="E15" s="30"/>
      <c r="F15" s="30"/>
      <c r="G15" s="30"/>
      <c r="H15" s="30"/>
      <c r="I15" s="30"/>
      <c r="J15" s="30"/>
      <c r="K15" s="30"/>
    </row>
    <row r="16" spans="1:11" ht="24.75" customHeight="1">
      <c r="A16" s="144"/>
      <c r="B16" s="144"/>
      <c r="C16" s="181"/>
      <c r="D16" s="182"/>
      <c r="E16" s="182"/>
      <c r="F16" s="182"/>
      <c r="G16" s="182"/>
      <c r="H16" s="182"/>
      <c r="I16" s="183"/>
      <c r="J16" s="44"/>
      <c r="K16" s="30"/>
    </row>
    <row r="17" spans="1:11" ht="24.75" customHeight="1">
      <c r="A17" s="144"/>
      <c r="B17" s="144"/>
      <c r="C17" s="184"/>
      <c r="D17" s="185"/>
      <c r="E17" s="185"/>
      <c r="F17" s="185"/>
      <c r="G17" s="185"/>
      <c r="H17" s="185"/>
      <c r="I17" s="186"/>
      <c r="J17" s="44"/>
      <c r="K17" s="30"/>
    </row>
    <row r="18" spans="1:11" ht="15" customHeight="1">
      <c r="A18" s="144"/>
      <c r="B18" s="144"/>
      <c r="C18" s="30"/>
      <c r="D18" s="30"/>
      <c r="E18" s="30"/>
      <c r="F18" s="30"/>
      <c r="G18" s="30"/>
      <c r="H18" s="30"/>
      <c r="I18" s="30"/>
      <c r="J18" s="30"/>
      <c r="K18" s="30"/>
    </row>
    <row r="19" spans="1:11" ht="15" customHeight="1">
      <c r="A19" s="30"/>
      <c r="B19" s="30"/>
      <c r="C19" s="30"/>
      <c r="D19" s="30"/>
      <c r="E19" s="30"/>
      <c r="F19" s="30"/>
      <c r="G19" s="30"/>
      <c r="H19" s="30"/>
      <c r="I19" s="30"/>
      <c r="J19" s="30"/>
      <c r="K19" s="30"/>
    </row>
    <row r="20" spans="1:11" ht="15" customHeight="1">
      <c r="A20" s="30"/>
      <c r="B20" s="30"/>
      <c r="C20" s="30"/>
      <c r="D20" s="30"/>
      <c r="E20" s="30"/>
      <c r="F20" s="30"/>
      <c r="G20" s="30"/>
      <c r="H20" s="30"/>
      <c r="I20" s="30"/>
      <c r="J20" s="30"/>
      <c r="K20" s="30"/>
    </row>
    <row r="21" spans="1:11" ht="19.5" customHeight="1" thickBot="1">
      <c r="A21" s="149" t="s">
        <v>0</v>
      </c>
      <c r="B21" s="149"/>
      <c r="C21" s="149"/>
      <c r="D21" s="149"/>
      <c r="E21" s="149"/>
      <c r="F21" s="149"/>
      <c r="G21" s="149"/>
      <c r="H21" s="149"/>
      <c r="I21" s="149"/>
      <c r="J21" s="149"/>
      <c r="K21" s="149"/>
    </row>
    <row r="22" spans="1:11" ht="18" customHeight="1" thickTop="1">
      <c r="A22" s="150"/>
      <c r="B22" s="114"/>
      <c r="C22" s="114"/>
      <c r="D22" s="114"/>
      <c r="E22" s="114"/>
      <c r="F22" s="114"/>
      <c r="G22" s="114"/>
      <c r="H22" s="114"/>
      <c r="I22" s="114"/>
      <c r="J22" s="114"/>
      <c r="K22" s="114"/>
    </row>
    <row r="23" spans="1:11" ht="19.5" customHeight="1">
      <c r="A23" s="37" t="s">
        <v>33</v>
      </c>
      <c r="B23" s="37"/>
      <c r="C23" s="37"/>
      <c r="D23" s="37"/>
      <c r="E23" s="37"/>
      <c r="F23" s="37"/>
      <c r="G23" s="37"/>
      <c r="H23" s="37"/>
      <c r="I23" s="37"/>
      <c r="J23" s="37"/>
      <c r="K23" s="37"/>
    </row>
    <row r="24" spans="1:11" ht="15" customHeight="1">
      <c r="A24" s="191"/>
      <c r="B24" s="191"/>
      <c r="C24" s="191"/>
      <c r="D24" s="191"/>
      <c r="E24" s="191"/>
      <c r="F24" s="191"/>
      <c r="G24" s="191"/>
      <c r="H24" s="191"/>
      <c r="I24" s="191"/>
      <c r="J24" s="191"/>
      <c r="K24" s="191"/>
    </row>
    <row r="25" spans="2:11" ht="15" customHeight="1">
      <c r="B25" s="39" t="s">
        <v>16</v>
      </c>
      <c r="C25" s="30"/>
      <c r="D25" s="30"/>
      <c r="E25" s="40"/>
      <c r="F25" s="21">
        <v>2586</v>
      </c>
      <c r="G25" s="35" t="s">
        <v>2</v>
      </c>
      <c r="H25" s="36"/>
      <c r="I25" s="36"/>
      <c r="J25" s="10">
        <f>(F25-32)/1.8</f>
        <v>1418.888888888889</v>
      </c>
      <c r="K25" s="11" t="s">
        <v>3</v>
      </c>
    </row>
    <row r="26" spans="1:11" ht="15" customHeight="1">
      <c r="A26" s="30"/>
      <c r="B26" s="30"/>
      <c r="C26" s="30"/>
      <c r="D26" s="30"/>
      <c r="E26" s="30"/>
      <c r="F26" s="30"/>
      <c r="G26" s="30"/>
      <c r="H26" s="30"/>
      <c r="I26" s="30"/>
      <c r="J26" s="10">
        <f>J25+273</f>
        <v>1691.888888888889</v>
      </c>
      <c r="K26" s="11" t="s">
        <v>87</v>
      </c>
    </row>
    <row r="27" spans="2:11" ht="15" customHeight="1">
      <c r="B27" s="39" t="s">
        <v>17</v>
      </c>
      <c r="C27" s="30"/>
      <c r="D27" s="30"/>
      <c r="E27" s="40"/>
      <c r="F27" s="21">
        <v>44560</v>
      </c>
      <c r="G27" s="35" t="s">
        <v>5</v>
      </c>
      <c r="H27" s="36"/>
      <c r="I27" s="36"/>
      <c r="J27" s="36"/>
      <c r="K27" s="36"/>
    </row>
    <row r="28" spans="2:11" ht="15" customHeight="1">
      <c r="B28" s="39" t="s">
        <v>105</v>
      </c>
      <c r="C28" s="30"/>
      <c r="D28" s="30"/>
      <c r="E28" s="40"/>
      <c r="F28" s="1">
        <v>100</v>
      </c>
      <c r="G28" s="35" t="s">
        <v>32</v>
      </c>
      <c r="H28" s="36"/>
      <c r="I28" s="36"/>
      <c r="J28" s="12">
        <f>F28/100</f>
        <v>1</v>
      </c>
      <c r="K28" s="13" t="s">
        <v>1</v>
      </c>
    </row>
    <row r="29" spans="2:11" ht="15" customHeight="1">
      <c r="B29" s="39" t="s">
        <v>31</v>
      </c>
      <c r="C29" s="30"/>
      <c r="D29" s="30"/>
      <c r="E29" s="40"/>
      <c r="F29" s="1">
        <v>48</v>
      </c>
      <c r="G29" s="35" t="s">
        <v>30</v>
      </c>
      <c r="H29" s="36"/>
      <c r="I29" s="36"/>
      <c r="J29" s="10">
        <f>F29*0.45454545454</f>
        <v>21.81818181792</v>
      </c>
      <c r="K29" s="11" t="s">
        <v>9</v>
      </c>
    </row>
    <row r="30" spans="2:11" ht="15" customHeight="1">
      <c r="B30" s="39" t="s">
        <v>39</v>
      </c>
      <c r="C30" s="30"/>
      <c r="D30" s="30"/>
      <c r="E30" s="40"/>
      <c r="F30" s="1">
        <v>77</v>
      </c>
      <c r="G30" s="35" t="s">
        <v>2</v>
      </c>
      <c r="H30" s="36"/>
      <c r="I30" s="36"/>
      <c r="J30" s="10">
        <f>(F30-32)/1.8</f>
        <v>25</v>
      </c>
      <c r="K30" s="11" t="s">
        <v>3</v>
      </c>
    </row>
    <row r="31" spans="1:11" ht="15" customHeight="1">
      <c r="A31" s="30"/>
      <c r="B31" s="30"/>
      <c r="C31" s="30"/>
      <c r="D31" s="30"/>
      <c r="E31" s="30"/>
      <c r="F31" s="30"/>
      <c r="G31" s="30"/>
      <c r="H31" s="30"/>
      <c r="I31" s="30"/>
      <c r="J31" s="10">
        <f>J30+273</f>
        <v>298</v>
      </c>
      <c r="K31" s="11" t="s">
        <v>87</v>
      </c>
    </row>
    <row r="32" spans="2:11" ht="15" customHeight="1">
      <c r="B32" s="55" t="s">
        <v>34</v>
      </c>
      <c r="C32" s="30"/>
      <c r="D32" s="30"/>
      <c r="E32" s="40"/>
      <c r="F32" s="8">
        <v>14.7</v>
      </c>
      <c r="G32" s="35" t="s">
        <v>10</v>
      </c>
      <c r="H32" s="36"/>
      <c r="I32" s="30"/>
      <c r="J32" s="10">
        <f>F32*6.894757</f>
        <v>101.3529279</v>
      </c>
      <c r="K32" s="11" t="s">
        <v>4</v>
      </c>
    </row>
    <row r="33" spans="1:11" ht="15" customHeight="1" thickBot="1">
      <c r="A33" s="30"/>
      <c r="B33" s="30"/>
      <c r="C33" s="30"/>
      <c r="D33" s="30"/>
      <c r="E33" s="30"/>
      <c r="F33" s="30"/>
      <c r="G33" s="30"/>
      <c r="H33" s="30"/>
      <c r="I33" s="30"/>
      <c r="J33" s="30"/>
      <c r="K33" s="30"/>
    </row>
    <row r="34" spans="1:11" ht="19.5" customHeight="1" thickTop="1">
      <c r="A34" s="187" t="s">
        <v>104</v>
      </c>
      <c r="B34" s="188"/>
      <c r="C34" s="188"/>
      <c r="D34" s="188"/>
      <c r="E34" s="16"/>
      <c r="F34" s="178" t="s">
        <v>88</v>
      </c>
      <c r="G34" s="120"/>
      <c r="H34" s="30"/>
      <c r="I34" s="30"/>
      <c r="J34" s="30"/>
      <c r="K34" s="30"/>
    </row>
    <row r="35" spans="1:11" ht="19.5" customHeight="1" thickBot="1">
      <c r="A35" s="188"/>
      <c r="B35" s="188"/>
      <c r="C35" s="188"/>
      <c r="D35" s="188"/>
      <c r="E35" s="16"/>
      <c r="F35" s="179"/>
      <c r="G35" s="177"/>
      <c r="H35" s="30"/>
      <c r="I35" s="30"/>
      <c r="J35" s="30"/>
      <c r="K35" s="30"/>
    </row>
    <row r="36" spans="1:11" ht="15" customHeight="1" thickTop="1">
      <c r="A36" s="44"/>
      <c r="B36" s="44"/>
      <c r="C36" s="44"/>
      <c r="D36" s="44"/>
      <c r="E36" s="44"/>
      <c r="F36" s="44"/>
      <c r="G36" s="44"/>
      <c r="H36" s="44"/>
      <c r="I36" s="44"/>
      <c r="J36" s="44"/>
      <c r="K36" s="44"/>
    </row>
    <row r="37" spans="1:11" ht="18" customHeight="1">
      <c r="A37" s="44"/>
      <c r="B37" s="44"/>
      <c r="C37" s="44"/>
      <c r="D37" s="44"/>
      <c r="E37" s="44"/>
      <c r="F37" s="44"/>
      <c r="G37" s="44"/>
      <c r="H37" s="44"/>
      <c r="I37" s="44"/>
      <c r="J37" s="44"/>
      <c r="K37" s="44"/>
    </row>
    <row r="38" spans="1:11" ht="19.5" customHeight="1">
      <c r="A38" s="37" t="s">
        <v>109</v>
      </c>
      <c r="B38" s="37"/>
      <c r="C38" s="37"/>
      <c r="D38" s="37"/>
      <c r="E38" s="37"/>
      <c r="F38" s="37"/>
      <c r="G38" s="37"/>
      <c r="H38" s="37"/>
      <c r="I38" s="37"/>
      <c r="J38" s="37"/>
      <c r="K38" s="37"/>
    </row>
    <row r="39" spans="1:11" ht="15" customHeight="1">
      <c r="A39" s="30"/>
      <c r="B39" s="30"/>
      <c r="C39" s="30"/>
      <c r="D39" s="30"/>
      <c r="E39" s="30"/>
      <c r="F39" s="30"/>
      <c r="G39" s="30"/>
      <c r="H39" s="30"/>
      <c r="I39" s="30"/>
      <c r="J39" s="30"/>
      <c r="K39" s="30"/>
    </row>
    <row r="40" spans="1:11" ht="15" customHeight="1" thickBot="1">
      <c r="A40" s="64" t="s">
        <v>108</v>
      </c>
      <c r="B40" s="64"/>
      <c r="C40" s="64"/>
      <c r="D40" s="64"/>
      <c r="E40" s="64"/>
      <c r="F40" s="64"/>
      <c r="G40" s="64"/>
      <c r="H40" s="65"/>
      <c r="I40" s="65"/>
      <c r="J40" s="65"/>
      <c r="K40" s="65"/>
    </row>
    <row r="41" spans="1:11" ht="15" customHeight="1" hidden="1" thickBot="1">
      <c r="A41" s="31"/>
      <c r="B41" s="32"/>
      <c r="C41" s="32"/>
      <c r="D41" s="32"/>
      <c r="E41" s="32"/>
      <c r="F41" s="32"/>
      <c r="G41" s="32"/>
      <c r="H41" s="32"/>
      <c r="I41" s="32"/>
      <c r="J41" s="32"/>
      <c r="K41" s="32"/>
    </row>
    <row r="42" spans="1:11" ht="30" customHeight="1" thickBot="1">
      <c r="A42" s="127" t="s">
        <v>7</v>
      </c>
      <c r="B42" s="128"/>
      <c r="C42" s="128"/>
      <c r="D42" s="121" t="s">
        <v>8</v>
      </c>
      <c r="E42" s="122"/>
      <c r="F42" s="128" t="s">
        <v>78</v>
      </c>
      <c r="G42" s="133"/>
      <c r="H42" s="24" t="s">
        <v>35</v>
      </c>
      <c r="I42" s="24"/>
      <c r="J42" s="24"/>
      <c r="K42" s="25"/>
    </row>
    <row r="43" spans="1:11" ht="24.75" customHeight="1" thickBot="1">
      <c r="A43" s="129"/>
      <c r="B43" s="130"/>
      <c r="C43" s="130"/>
      <c r="D43" s="123" t="s">
        <v>81</v>
      </c>
      <c r="E43" s="124"/>
      <c r="F43" s="131" t="s">
        <v>82</v>
      </c>
      <c r="G43" s="132"/>
      <c r="H43" s="45"/>
      <c r="I43" s="45"/>
      <c r="J43" s="45"/>
      <c r="K43" s="46"/>
    </row>
    <row r="44" spans="1:11" ht="15" customHeight="1">
      <c r="A44" s="42" t="s">
        <v>18</v>
      </c>
      <c r="B44" s="43"/>
      <c r="C44" s="43"/>
      <c r="D44" s="115">
        <v>4779</v>
      </c>
      <c r="E44" s="116"/>
      <c r="F44" s="68">
        <v>48220</v>
      </c>
      <c r="G44" s="69"/>
      <c r="H44" s="62" t="s">
        <v>107</v>
      </c>
      <c r="I44" s="63"/>
      <c r="J44" s="63"/>
      <c r="K44" s="63"/>
    </row>
    <row r="45" spans="1:11" ht="15" customHeight="1">
      <c r="A45" s="42" t="s">
        <v>22</v>
      </c>
      <c r="B45" s="43"/>
      <c r="C45" s="43"/>
      <c r="D45" s="115">
        <v>4329</v>
      </c>
      <c r="E45" s="116"/>
      <c r="F45" s="68">
        <v>10100</v>
      </c>
      <c r="G45" s="69"/>
      <c r="H45" s="41" t="s">
        <v>106</v>
      </c>
      <c r="I45" s="30"/>
      <c r="J45" s="30"/>
      <c r="K45" s="30"/>
    </row>
    <row r="46" spans="1:11" ht="15" customHeight="1">
      <c r="A46" s="42" t="s">
        <v>19</v>
      </c>
      <c r="B46" s="43"/>
      <c r="C46" s="43"/>
      <c r="D46" s="115">
        <v>2244</v>
      </c>
      <c r="E46" s="116"/>
      <c r="F46" s="68">
        <v>47490</v>
      </c>
      <c r="G46" s="69"/>
      <c r="H46" s="38"/>
      <c r="I46" s="30"/>
      <c r="J46" s="30"/>
      <c r="K46" s="30"/>
    </row>
    <row r="47" spans="1:11" ht="15" customHeight="1">
      <c r="A47" s="42" t="s">
        <v>20</v>
      </c>
      <c r="B47" s="43"/>
      <c r="C47" s="43"/>
      <c r="D47" s="115">
        <v>4152</v>
      </c>
      <c r="E47" s="116"/>
      <c r="F47" s="68">
        <v>47170</v>
      </c>
      <c r="G47" s="69"/>
      <c r="H47" s="38"/>
      <c r="I47" s="30"/>
      <c r="J47" s="30"/>
      <c r="K47" s="30"/>
    </row>
    <row r="48" spans="1:11" ht="15" customHeight="1">
      <c r="A48" s="42" t="s">
        <v>21</v>
      </c>
      <c r="B48" s="43"/>
      <c r="C48" s="43"/>
      <c r="D48" s="115">
        <v>4085</v>
      </c>
      <c r="E48" s="116"/>
      <c r="F48" s="68">
        <v>130800</v>
      </c>
      <c r="G48" s="69"/>
      <c r="H48" s="38"/>
      <c r="I48" s="30"/>
      <c r="J48" s="30"/>
      <c r="K48" s="30"/>
    </row>
    <row r="49" spans="1:11" ht="15" customHeight="1">
      <c r="A49" s="42" t="s">
        <v>23</v>
      </c>
      <c r="B49" s="43"/>
      <c r="C49" s="43"/>
      <c r="D49" s="115">
        <v>2143</v>
      </c>
      <c r="E49" s="116"/>
      <c r="F49" s="68">
        <v>50030</v>
      </c>
      <c r="G49" s="69"/>
      <c r="H49" s="38"/>
      <c r="I49" s="30"/>
      <c r="J49" s="30"/>
      <c r="K49" s="30"/>
    </row>
    <row r="50" spans="1:11" ht="15" customHeight="1">
      <c r="A50" s="42" t="s">
        <v>24</v>
      </c>
      <c r="B50" s="43"/>
      <c r="C50" s="43"/>
      <c r="D50" s="115">
        <v>2442</v>
      </c>
      <c r="E50" s="116"/>
      <c r="F50" s="68">
        <v>45720</v>
      </c>
      <c r="G50" s="69"/>
      <c r="H50" s="38"/>
      <c r="I50" s="30"/>
      <c r="J50" s="30"/>
      <c r="K50" s="30"/>
    </row>
    <row r="51" spans="1:11" ht="15" customHeight="1">
      <c r="A51" s="42" t="s">
        <v>29</v>
      </c>
      <c r="B51" s="43"/>
      <c r="C51" s="43"/>
      <c r="D51" s="115">
        <v>2586</v>
      </c>
      <c r="E51" s="116"/>
      <c r="F51" s="68">
        <v>44560</v>
      </c>
      <c r="G51" s="69"/>
      <c r="H51" s="38"/>
      <c r="I51" s="30"/>
      <c r="J51" s="30"/>
      <c r="K51" s="30"/>
    </row>
    <row r="52" spans="1:11" ht="15" customHeight="1">
      <c r="A52" s="42" t="s">
        <v>25</v>
      </c>
      <c r="B52" s="43"/>
      <c r="C52" s="43"/>
      <c r="D52" s="115">
        <v>2478</v>
      </c>
      <c r="E52" s="116"/>
      <c r="F52" s="68">
        <v>44440</v>
      </c>
      <c r="G52" s="69"/>
      <c r="H52" s="38"/>
      <c r="I52" s="30"/>
      <c r="J52" s="30"/>
      <c r="K52" s="30"/>
    </row>
    <row r="53" spans="1:11" ht="15" customHeight="1">
      <c r="A53" s="42" t="s">
        <v>28</v>
      </c>
      <c r="B53" s="43"/>
      <c r="C53" s="43"/>
      <c r="D53" s="115">
        <v>2356</v>
      </c>
      <c r="E53" s="116"/>
      <c r="F53" s="68">
        <v>44980</v>
      </c>
      <c r="G53" s="69"/>
      <c r="H53" s="38"/>
      <c r="I53" s="30"/>
      <c r="J53" s="30"/>
      <c r="K53" s="30"/>
    </row>
    <row r="54" spans="1:11" ht="15" customHeight="1">
      <c r="A54" s="42" t="s">
        <v>26</v>
      </c>
      <c r="B54" s="43"/>
      <c r="C54" s="43"/>
      <c r="D54" s="115">
        <v>2338</v>
      </c>
      <c r="E54" s="116"/>
      <c r="F54" s="68">
        <v>46360</v>
      </c>
      <c r="G54" s="69"/>
      <c r="H54" s="38"/>
      <c r="I54" s="30"/>
      <c r="J54" s="30"/>
      <c r="K54" s="30"/>
    </row>
    <row r="55" spans="1:11" ht="15" customHeight="1">
      <c r="A55" s="42" t="s">
        <v>27</v>
      </c>
      <c r="B55" s="43"/>
      <c r="C55" s="43"/>
      <c r="D55" s="115">
        <v>4050</v>
      </c>
      <c r="E55" s="116"/>
      <c r="F55" s="68">
        <v>45790</v>
      </c>
      <c r="G55" s="69"/>
      <c r="H55" s="38"/>
      <c r="I55" s="30"/>
      <c r="J55" s="30"/>
      <c r="K55" s="30"/>
    </row>
    <row r="56" spans="1:11" ht="15" customHeight="1" thickBot="1">
      <c r="A56" s="42" t="s">
        <v>56</v>
      </c>
      <c r="B56" s="43"/>
      <c r="C56" s="43"/>
      <c r="D56" s="125" t="s">
        <v>43</v>
      </c>
      <c r="E56" s="126"/>
      <c r="F56" s="68" t="s">
        <v>43</v>
      </c>
      <c r="G56" s="69"/>
      <c r="H56" s="38"/>
      <c r="I56" s="30"/>
      <c r="J56" s="30"/>
      <c r="K56" s="30"/>
    </row>
    <row r="57" spans="1:11" ht="15" customHeight="1" thickBot="1">
      <c r="A57" s="97" t="s">
        <v>91</v>
      </c>
      <c r="B57" s="98"/>
      <c r="C57" s="98"/>
      <c r="D57" s="98"/>
      <c r="E57" s="98"/>
      <c r="F57" s="98"/>
      <c r="G57" s="99"/>
      <c r="H57" s="38"/>
      <c r="I57" s="30"/>
      <c r="J57" s="30"/>
      <c r="K57" s="30"/>
    </row>
    <row r="58" spans="1:11" ht="15" customHeight="1" thickBot="1">
      <c r="A58" s="189"/>
      <c r="B58" s="190"/>
      <c r="C58" s="190"/>
      <c r="D58" s="190"/>
      <c r="E58" s="190"/>
      <c r="F58" s="190"/>
      <c r="G58" s="190"/>
      <c r="H58" s="190"/>
      <c r="I58" s="190"/>
      <c r="J58" s="190"/>
      <c r="K58" s="190"/>
    </row>
    <row r="59" spans="1:12" ht="15" customHeight="1" thickTop="1">
      <c r="A59" s="114"/>
      <c r="B59" s="114"/>
      <c r="C59" s="114"/>
      <c r="D59" s="114"/>
      <c r="E59" s="114"/>
      <c r="F59" s="114"/>
      <c r="G59" s="114"/>
      <c r="H59" s="114"/>
      <c r="I59" s="114"/>
      <c r="J59" s="114"/>
      <c r="K59" s="114"/>
      <c r="L59" s="19"/>
    </row>
    <row r="60" spans="1:11" ht="24.75" customHeight="1">
      <c r="A60" s="59" t="s">
        <v>6</v>
      </c>
      <c r="B60" s="59"/>
      <c r="C60" s="59"/>
      <c r="D60" s="59"/>
      <c r="E60" s="59"/>
      <c r="F60" s="59"/>
      <c r="G60" s="59"/>
      <c r="H60" s="59"/>
      <c r="I60" s="59"/>
      <c r="J60" s="59"/>
      <c r="K60" s="59"/>
    </row>
    <row r="61" spans="1:11" ht="15" customHeight="1">
      <c r="A61" s="15"/>
      <c r="B61" s="33" t="s">
        <v>92</v>
      </c>
      <c r="C61" s="34"/>
      <c r="D61" s="34"/>
      <c r="E61" s="34"/>
      <c r="F61" s="34"/>
      <c r="G61" s="34"/>
      <c r="H61" s="34"/>
      <c r="I61" s="61"/>
      <c r="J61" s="34"/>
      <c r="K61" s="34"/>
    </row>
    <row r="62" spans="1:11" ht="15" customHeight="1">
      <c r="A62" s="30"/>
      <c r="B62" s="30"/>
      <c r="C62" s="30"/>
      <c r="D62" s="30"/>
      <c r="E62" s="30"/>
      <c r="F62" s="30"/>
      <c r="G62" s="30"/>
      <c r="H62" s="30"/>
      <c r="I62" s="30"/>
      <c r="J62" s="30"/>
      <c r="K62" s="30"/>
    </row>
    <row r="63" spans="1:11" ht="24.75" customHeight="1">
      <c r="A63" s="54"/>
      <c r="B63" s="54"/>
      <c r="C63" s="54"/>
      <c r="D63" s="70" t="s">
        <v>101</v>
      </c>
      <c r="E63" s="70"/>
      <c r="F63" s="70"/>
      <c r="G63" s="70"/>
      <c r="H63" s="70"/>
      <c r="I63" s="70"/>
      <c r="J63" s="70"/>
      <c r="K63" s="70"/>
    </row>
    <row r="64" spans="1:11" ht="24.75" customHeight="1">
      <c r="A64" s="101" t="s">
        <v>93</v>
      </c>
      <c r="B64" s="101"/>
      <c r="C64" s="101"/>
      <c r="D64" s="101"/>
      <c r="E64" s="70" t="s">
        <v>94</v>
      </c>
      <c r="F64" s="70"/>
      <c r="G64" s="70"/>
      <c r="H64" s="70"/>
      <c r="I64" s="70"/>
      <c r="J64" s="70"/>
      <c r="K64" s="70"/>
    </row>
    <row r="65" spans="1:11" ht="24.75" customHeight="1">
      <c r="A65" s="101" t="s">
        <v>95</v>
      </c>
      <c r="B65" s="101"/>
      <c r="C65" s="101"/>
      <c r="D65" s="101"/>
      <c r="E65" s="70" t="s">
        <v>96</v>
      </c>
      <c r="F65" s="70"/>
      <c r="G65" s="70"/>
      <c r="H65" s="70"/>
      <c r="I65" s="70"/>
      <c r="J65" s="70"/>
      <c r="K65" s="70"/>
    </row>
    <row r="66" spans="1:11" ht="15" customHeight="1">
      <c r="A66" s="180"/>
      <c r="B66" s="144"/>
      <c r="C66" s="144"/>
      <c r="D66" s="144"/>
      <c r="E66" s="144"/>
      <c r="F66" s="144"/>
      <c r="G66" s="144"/>
      <c r="H66" s="144"/>
      <c r="I66" s="144"/>
      <c r="J66" s="144"/>
      <c r="K66" s="144"/>
    </row>
    <row r="67" spans="1:11" ht="15" customHeight="1">
      <c r="A67" s="53" t="s">
        <v>65</v>
      </c>
      <c r="B67" s="54"/>
      <c r="C67" s="54"/>
      <c r="D67" s="54"/>
      <c r="E67" s="30"/>
      <c r="F67" s="30"/>
      <c r="G67" s="30"/>
      <c r="H67" s="30"/>
      <c r="I67" s="30"/>
      <c r="J67" s="30"/>
      <c r="K67" s="30"/>
    </row>
    <row r="68" spans="1:11" ht="15" customHeight="1">
      <c r="A68" s="53" t="s">
        <v>57</v>
      </c>
      <c r="B68" s="53"/>
      <c r="C68" s="53"/>
      <c r="D68" s="53"/>
      <c r="E68" s="55" t="s">
        <v>58</v>
      </c>
      <c r="F68" s="55"/>
      <c r="G68" s="55"/>
      <c r="H68" s="55"/>
      <c r="I68" s="55"/>
      <c r="J68" s="55"/>
      <c r="K68" s="55"/>
    </row>
    <row r="69" spans="1:11" ht="15" customHeight="1">
      <c r="A69" s="53" t="s">
        <v>60</v>
      </c>
      <c r="B69" s="53"/>
      <c r="C69" s="53"/>
      <c r="D69" s="53"/>
      <c r="E69" s="55" t="s">
        <v>59</v>
      </c>
      <c r="F69" s="55"/>
      <c r="G69" s="55"/>
      <c r="H69" s="55"/>
      <c r="I69" s="55"/>
      <c r="J69" s="55"/>
      <c r="K69" s="55"/>
    </row>
    <row r="70" spans="1:11" ht="15" customHeight="1">
      <c r="A70" s="53" t="s">
        <v>62</v>
      </c>
      <c r="B70" s="53"/>
      <c r="C70" s="53"/>
      <c r="D70" s="53"/>
      <c r="E70" s="55" t="s">
        <v>61</v>
      </c>
      <c r="F70" s="55"/>
      <c r="G70" s="55"/>
      <c r="H70" s="55"/>
      <c r="I70" s="55"/>
      <c r="J70" s="55"/>
      <c r="K70" s="55"/>
    </row>
    <row r="71" spans="1:11" ht="15" customHeight="1">
      <c r="A71" s="53" t="s">
        <v>64</v>
      </c>
      <c r="B71" s="53"/>
      <c r="C71" s="53"/>
      <c r="D71" s="53"/>
      <c r="E71" s="55" t="s">
        <v>63</v>
      </c>
      <c r="F71" s="55"/>
      <c r="G71" s="55"/>
      <c r="H71" s="55"/>
      <c r="I71" s="55"/>
      <c r="J71" s="55"/>
      <c r="K71" s="55"/>
    </row>
    <row r="72" spans="1:11" ht="15" customHeight="1">
      <c r="A72" s="196"/>
      <c r="B72" s="196"/>
      <c r="C72" s="196"/>
      <c r="D72" s="196"/>
      <c r="E72" s="196"/>
      <c r="F72" s="196"/>
      <c r="G72" s="196"/>
      <c r="H72" s="196"/>
      <c r="I72" s="196"/>
      <c r="J72" s="196"/>
      <c r="K72" s="196"/>
    </row>
    <row r="73" spans="1:11" ht="24.75" customHeight="1">
      <c r="A73" s="71" t="s">
        <v>102</v>
      </c>
      <c r="B73" s="72"/>
      <c r="C73" s="72"/>
      <c r="D73" s="72"/>
      <c r="E73" s="117">
        <f>(J26/J31)*J32</f>
        <v>575.429169699217</v>
      </c>
      <c r="F73" s="101"/>
      <c r="G73" s="17" t="s">
        <v>4</v>
      </c>
      <c r="H73" s="117">
        <f>E73/6.894754</f>
        <v>83.45898485996992</v>
      </c>
      <c r="I73" s="101"/>
      <c r="J73" s="215" t="s">
        <v>10</v>
      </c>
      <c r="K73" s="70"/>
    </row>
    <row r="74" spans="1:11" ht="15" customHeight="1">
      <c r="A74" s="44"/>
      <c r="B74" s="44"/>
      <c r="C74" s="44"/>
      <c r="D74" s="44"/>
      <c r="E74" s="44"/>
      <c r="F74" s="44"/>
      <c r="G74" s="44"/>
      <c r="H74" s="44"/>
      <c r="I74" s="44"/>
      <c r="J74" s="44"/>
      <c r="K74" s="44"/>
    </row>
    <row r="75" spans="1:11" ht="15" customHeight="1">
      <c r="A75" s="44"/>
      <c r="B75" s="44"/>
      <c r="C75" s="44"/>
      <c r="D75" s="44"/>
      <c r="E75" s="44"/>
      <c r="F75" s="44"/>
      <c r="G75" s="44"/>
      <c r="H75" s="44"/>
      <c r="I75" s="44"/>
      <c r="J75" s="44"/>
      <c r="K75" s="44"/>
    </row>
    <row r="76" spans="1:11" ht="24.75" customHeight="1">
      <c r="A76" s="54"/>
      <c r="B76" s="54"/>
      <c r="C76" s="54"/>
      <c r="D76" s="70" t="s">
        <v>11</v>
      </c>
      <c r="E76" s="70"/>
      <c r="F76" s="70"/>
      <c r="G76" s="70"/>
      <c r="H76" s="70"/>
      <c r="I76" s="70"/>
      <c r="J76" s="70"/>
      <c r="K76" s="70"/>
    </row>
    <row r="77" spans="1:11" ht="24.75" customHeight="1">
      <c r="A77" s="214" t="s">
        <v>70</v>
      </c>
      <c r="B77" s="214"/>
      <c r="C77" s="214"/>
      <c r="D77" s="214"/>
      <c r="E77" s="197" t="s">
        <v>97</v>
      </c>
      <c r="F77" s="70"/>
      <c r="G77" s="70"/>
      <c r="H77" s="70"/>
      <c r="I77" s="70"/>
      <c r="J77" s="70"/>
      <c r="K77" s="70"/>
    </row>
    <row r="78" spans="1:11" ht="15" customHeight="1">
      <c r="A78" s="216"/>
      <c r="B78" s="30"/>
      <c r="C78" s="30"/>
      <c r="D78" s="30"/>
      <c r="E78" s="30"/>
      <c r="F78" s="30"/>
      <c r="G78" s="30"/>
      <c r="H78" s="30"/>
      <c r="I78" s="30"/>
      <c r="J78" s="30"/>
      <c r="K78" s="30"/>
    </row>
    <row r="79" spans="1:11" ht="15" customHeight="1">
      <c r="A79" s="53" t="s">
        <v>65</v>
      </c>
      <c r="B79" s="53"/>
      <c r="C79" s="53"/>
      <c r="D79" s="53"/>
      <c r="E79" s="30"/>
      <c r="F79" s="30"/>
      <c r="G79" s="30"/>
      <c r="H79" s="30"/>
      <c r="I79" s="30"/>
      <c r="J79" s="30"/>
      <c r="K79" s="30"/>
    </row>
    <row r="80" spans="1:11" ht="15" customHeight="1">
      <c r="A80" s="192" t="s">
        <v>70</v>
      </c>
      <c r="B80" s="192"/>
      <c r="C80" s="192"/>
      <c r="D80" s="192"/>
      <c r="E80" s="217" t="s">
        <v>71</v>
      </c>
      <c r="F80" s="217"/>
      <c r="G80" s="217"/>
      <c r="H80" s="217"/>
      <c r="I80" s="217"/>
      <c r="J80" s="217"/>
      <c r="K80" s="217"/>
    </row>
    <row r="81" spans="1:11" ht="15" customHeight="1">
      <c r="A81" s="193" t="s">
        <v>73</v>
      </c>
      <c r="B81" s="193"/>
      <c r="C81" s="193"/>
      <c r="D81" s="193"/>
      <c r="E81" s="55" t="s">
        <v>76</v>
      </c>
      <c r="F81" s="55"/>
      <c r="G81" s="55"/>
      <c r="H81" s="55"/>
      <c r="I81" s="55"/>
      <c r="J81" s="55"/>
      <c r="K81" s="55"/>
    </row>
    <row r="82" spans="1:11" ht="15" customHeight="1">
      <c r="A82" s="193" t="s">
        <v>74</v>
      </c>
      <c r="B82" s="193"/>
      <c r="C82" s="193"/>
      <c r="D82" s="193"/>
      <c r="E82" s="55" t="s">
        <v>77</v>
      </c>
      <c r="F82" s="55"/>
      <c r="G82" s="55"/>
      <c r="H82" s="55"/>
      <c r="I82" s="55"/>
      <c r="J82" s="55"/>
      <c r="K82" s="55"/>
    </row>
    <row r="83" spans="1:11" ht="15" customHeight="1">
      <c r="A83" s="53" t="s">
        <v>75</v>
      </c>
      <c r="B83" s="53"/>
      <c r="C83" s="53"/>
      <c r="D83" s="53"/>
      <c r="E83" s="55" t="s">
        <v>72</v>
      </c>
      <c r="F83" s="55"/>
      <c r="G83" s="55"/>
      <c r="H83" s="55"/>
      <c r="I83" s="55"/>
      <c r="J83" s="55"/>
      <c r="K83" s="55"/>
    </row>
    <row r="84" spans="1:11" ht="15" customHeight="1">
      <c r="A84" s="55"/>
      <c r="B84" s="30"/>
      <c r="C84" s="30"/>
      <c r="D84" s="30"/>
      <c r="E84" s="30"/>
      <c r="F84" s="30"/>
      <c r="G84" s="30"/>
      <c r="H84" s="30"/>
      <c r="I84" s="30"/>
      <c r="J84" s="30"/>
      <c r="K84" s="30"/>
    </row>
    <row r="85" spans="1:11" ht="24.75" customHeight="1">
      <c r="A85" s="198" t="s">
        <v>12</v>
      </c>
      <c r="B85" s="199"/>
      <c r="C85" s="199"/>
      <c r="D85" s="199"/>
      <c r="E85" s="207">
        <f>J28*F27*J29</f>
        <v>972218.1818065152</v>
      </c>
      <c r="F85" s="54"/>
      <c r="G85" s="18" t="s">
        <v>13</v>
      </c>
      <c r="H85" s="207">
        <f>E85*1000*0.0009471</f>
        <v>920787.8399889505</v>
      </c>
      <c r="I85" s="54"/>
      <c r="J85" s="212" t="s">
        <v>44</v>
      </c>
      <c r="K85" s="30"/>
    </row>
    <row r="86" spans="1:11" ht="15" customHeight="1">
      <c r="A86" s="44"/>
      <c r="B86" s="44"/>
      <c r="C86" s="44"/>
      <c r="D86" s="44"/>
      <c r="E86" s="44"/>
      <c r="F86" s="44"/>
      <c r="G86" s="44"/>
      <c r="H86" s="44"/>
      <c r="I86" s="44"/>
      <c r="J86" s="44"/>
      <c r="K86" s="44"/>
    </row>
    <row r="87" spans="1:11" ht="15" customHeight="1">
      <c r="A87" s="44"/>
      <c r="B87" s="44"/>
      <c r="C87" s="44"/>
      <c r="D87" s="44"/>
      <c r="E87" s="44"/>
      <c r="F87" s="44"/>
      <c r="G87" s="44"/>
      <c r="H87" s="44"/>
      <c r="I87" s="44"/>
      <c r="J87" s="44"/>
      <c r="K87" s="44"/>
    </row>
    <row r="88" spans="1:11" ht="24.75" customHeight="1">
      <c r="A88" s="54"/>
      <c r="B88" s="54"/>
      <c r="C88" s="54"/>
      <c r="D88" s="70" t="s">
        <v>14</v>
      </c>
      <c r="E88" s="70"/>
      <c r="F88" s="70"/>
      <c r="G88" s="70"/>
      <c r="H88" s="70"/>
      <c r="I88" s="70"/>
      <c r="J88" s="70"/>
      <c r="K88" s="70"/>
    </row>
    <row r="89" spans="1:11" ht="24.75" customHeight="1">
      <c r="A89" s="101" t="s">
        <v>99</v>
      </c>
      <c r="B89" s="101"/>
      <c r="C89" s="101"/>
      <c r="D89" s="101"/>
      <c r="E89" s="70" t="s">
        <v>89</v>
      </c>
      <c r="F89" s="70"/>
      <c r="G89" s="70"/>
      <c r="H89" s="70"/>
      <c r="I89" s="70"/>
      <c r="J89" s="70"/>
      <c r="K89" s="70"/>
    </row>
    <row r="90" spans="1:11" ht="15" customHeight="1">
      <c r="A90" s="70"/>
      <c r="B90" s="30"/>
      <c r="C90" s="30"/>
      <c r="D90" s="30"/>
      <c r="E90" s="30"/>
      <c r="F90" s="30"/>
      <c r="G90" s="30"/>
      <c r="H90" s="30"/>
      <c r="I90" s="30"/>
      <c r="J90" s="30"/>
      <c r="K90" s="30"/>
    </row>
    <row r="91" spans="1:11" ht="15" customHeight="1">
      <c r="A91" s="53" t="s">
        <v>65</v>
      </c>
      <c r="B91" s="53"/>
      <c r="C91" s="53"/>
      <c r="D91" s="53"/>
      <c r="E91" s="30"/>
      <c r="F91" s="30"/>
      <c r="G91" s="30"/>
      <c r="H91" s="30"/>
      <c r="I91" s="30"/>
      <c r="J91" s="30"/>
      <c r="K91" s="30"/>
    </row>
    <row r="92" spans="1:11" ht="15" customHeight="1">
      <c r="A92" s="53" t="s">
        <v>69</v>
      </c>
      <c r="B92" s="53"/>
      <c r="C92" s="53"/>
      <c r="D92" s="53"/>
      <c r="E92" s="55" t="s">
        <v>67</v>
      </c>
      <c r="F92" s="55"/>
      <c r="G92" s="55"/>
      <c r="H92" s="55"/>
      <c r="I92" s="55"/>
      <c r="J92" s="55"/>
      <c r="K92" s="55"/>
    </row>
    <row r="93" spans="1:11" ht="15" customHeight="1">
      <c r="A93" s="53" t="s">
        <v>70</v>
      </c>
      <c r="B93" s="53"/>
      <c r="C93" s="53"/>
      <c r="D93" s="53"/>
      <c r="E93" s="55" t="s">
        <v>68</v>
      </c>
      <c r="F93" s="55"/>
      <c r="G93" s="55"/>
      <c r="H93" s="55"/>
      <c r="I93" s="55"/>
      <c r="J93" s="55"/>
      <c r="K93" s="55"/>
    </row>
    <row r="94" spans="1:11" ht="15" customHeight="1">
      <c r="A94" s="55"/>
      <c r="B94" s="30"/>
      <c r="C94" s="30"/>
      <c r="D94" s="30"/>
      <c r="E94" s="30"/>
      <c r="F94" s="30"/>
      <c r="G94" s="30"/>
      <c r="H94" s="30"/>
      <c r="I94" s="30"/>
      <c r="J94" s="30"/>
      <c r="K94" s="30"/>
    </row>
    <row r="95" spans="1:11" ht="24.75" customHeight="1">
      <c r="A95" s="198" t="s">
        <v>103</v>
      </c>
      <c r="B95" s="199"/>
      <c r="C95" s="199"/>
      <c r="D95" s="199"/>
      <c r="E95" s="207">
        <f>H112/4500</f>
        <v>216.04848484589226</v>
      </c>
      <c r="F95" s="54"/>
      <c r="G95" s="18" t="s">
        <v>9</v>
      </c>
      <c r="H95" s="207">
        <f>E95*2.204623</f>
        <v>476.30545880640557</v>
      </c>
      <c r="I95" s="54"/>
      <c r="J95" s="212" t="s">
        <v>30</v>
      </c>
      <c r="K95" s="30"/>
    </row>
    <row r="96" spans="1:11" ht="15" customHeight="1">
      <c r="A96" s="55"/>
      <c r="B96" s="30"/>
      <c r="C96" s="30"/>
      <c r="D96" s="30"/>
      <c r="E96" s="30"/>
      <c r="F96" s="30"/>
      <c r="G96" s="30"/>
      <c r="H96" s="30"/>
      <c r="I96" s="30"/>
      <c r="J96" s="30"/>
      <c r="K96" s="30"/>
    </row>
    <row r="97" spans="1:11" ht="15" customHeight="1" thickBot="1">
      <c r="A97" s="55"/>
      <c r="B97" s="30"/>
      <c r="C97" s="30"/>
      <c r="D97" s="30"/>
      <c r="E97" s="30"/>
      <c r="F97" s="30"/>
      <c r="G97" s="30"/>
      <c r="H97" s="30"/>
      <c r="I97" s="30"/>
      <c r="J97" s="30"/>
      <c r="K97" s="30"/>
    </row>
    <row r="98" spans="1:11" ht="15" customHeight="1" thickBot="1" thickTop="1">
      <c r="A98" s="114"/>
      <c r="B98" s="114"/>
      <c r="C98" s="114"/>
      <c r="D98" s="114"/>
      <c r="E98" s="114"/>
      <c r="F98" s="114"/>
      <c r="G98" s="114"/>
      <c r="H98" s="114"/>
      <c r="I98" s="114"/>
      <c r="J98" s="114"/>
      <c r="K98" s="114"/>
    </row>
    <row r="99" spans="1:11" ht="24.75" customHeight="1" thickBot="1" thickTop="1">
      <c r="A99" s="27" t="s">
        <v>116</v>
      </c>
      <c r="B99" s="28"/>
      <c r="C99" s="29"/>
      <c r="D99" s="30"/>
      <c r="E99" s="30"/>
      <c r="F99" s="30"/>
      <c r="G99" s="30"/>
      <c r="H99" s="30"/>
      <c r="I99" s="30"/>
      <c r="J99" s="30"/>
      <c r="K99" s="30"/>
    </row>
    <row r="100" spans="1:11" ht="15" customHeight="1" thickTop="1">
      <c r="A100" s="44"/>
      <c r="B100" s="44"/>
      <c r="C100" s="44"/>
      <c r="D100" s="44"/>
      <c r="E100" s="44"/>
      <c r="F100" s="44"/>
      <c r="G100" s="44"/>
      <c r="H100" s="44"/>
      <c r="I100" s="44"/>
      <c r="J100" s="44"/>
      <c r="K100" s="44"/>
    </row>
    <row r="101" spans="1:11" ht="15" customHeight="1">
      <c r="A101" s="44"/>
      <c r="B101" s="44"/>
      <c r="C101" s="44"/>
      <c r="D101" s="44"/>
      <c r="E101" s="44"/>
      <c r="F101" s="44"/>
      <c r="G101" s="44"/>
      <c r="H101" s="44"/>
      <c r="I101" s="44"/>
      <c r="J101" s="44"/>
      <c r="K101" s="44"/>
    </row>
    <row r="102" spans="1:11" ht="24.75" customHeight="1">
      <c r="A102" s="70" t="s">
        <v>110</v>
      </c>
      <c r="B102" s="34"/>
      <c r="C102" s="34"/>
      <c r="D102" s="34"/>
      <c r="E102" s="34"/>
      <c r="F102" s="34"/>
      <c r="G102" s="34"/>
      <c r="H102" s="34"/>
      <c r="I102" s="34"/>
      <c r="J102" s="34"/>
      <c r="K102" s="34"/>
    </row>
    <row r="103" spans="1:13" ht="24.75" customHeight="1">
      <c r="A103" s="66" t="s">
        <v>111</v>
      </c>
      <c r="B103" s="67"/>
      <c r="C103" s="67"/>
      <c r="D103" s="59" t="s">
        <v>96</v>
      </c>
      <c r="E103" s="60"/>
      <c r="F103" s="60"/>
      <c r="G103" s="60"/>
      <c r="H103" s="60"/>
      <c r="I103" s="60"/>
      <c r="J103" s="60"/>
      <c r="K103" s="60"/>
      <c r="L103" s="20"/>
      <c r="M103" s="20"/>
    </row>
    <row r="104" spans="1:13" ht="15" customHeight="1" thickBot="1">
      <c r="A104" s="22"/>
      <c r="B104" s="23"/>
      <c r="C104" s="23"/>
      <c r="G104" s="23"/>
      <c r="H104" s="23"/>
      <c r="I104" s="23"/>
      <c r="J104" s="23"/>
      <c r="K104" s="23"/>
      <c r="L104" s="20"/>
      <c r="M104" s="20"/>
    </row>
    <row r="105" spans="1:11" ht="15" customHeight="1" thickTop="1">
      <c r="A105" s="103" t="s">
        <v>66</v>
      </c>
      <c r="B105" s="56" t="s">
        <v>100</v>
      </c>
      <c r="C105" s="194"/>
      <c r="D105" s="201">
        <f>H105/6.894754</f>
        <v>83.45898485996992</v>
      </c>
      <c r="E105" s="201"/>
      <c r="F105" s="208" t="s">
        <v>10</v>
      </c>
      <c r="G105" s="208"/>
      <c r="H105" s="201">
        <f>(J26/J31)*J32</f>
        <v>575.429169699217</v>
      </c>
      <c r="I105" s="201"/>
      <c r="J105" s="208" t="s">
        <v>4</v>
      </c>
      <c r="K105" s="209"/>
    </row>
    <row r="106" spans="1:11" ht="24.75" customHeight="1" thickBot="1">
      <c r="A106" s="104"/>
      <c r="B106" s="195"/>
      <c r="C106" s="195"/>
      <c r="D106" s="202"/>
      <c r="E106" s="202"/>
      <c r="F106" s="210"/>
      <c r="G106" s="210"/>
      <c r="H106" s="202"/>
      <c r="I106" s="202"/>
      <c r="J106" s="210"/>
      <c r="K106" s="211"/>
    </row>
    <row r="107" spans="1:11" ht="15" customHeight="1" thickTop="1">
      <c r="A107" s="213"/>
      <c r="B107" s="213"/>
      <c r="C107" s="213"/>
      <c r="D107" s="213"/>
      <c r="E107" s="213"/>
      <c r="F107" s="213"/>
      <c r="G107" s="213"/>
      <c r="H107" s="213"/>
      <c r="I107" s="213"/>
      <c r="J107" s="213"/>
      <c r="K107" s="213"/>
    </row>
    <row r="108" spans="1:11" ht="15" customHeight="1">
      <c r="A108" s="203"/>
      <c r="B108" s="203"/>
      <c r="C108" s="203"/>
      <c r="D108" s="203"/>
      <c r="E108" s="203"/>
      <c r="F108" s="203"/>
      <c r="G108" s="203"/>
      <c r="H108" s="203"/>
      <c r="I108" s="203"/>
      <c r="J108" s="203"/>
      <c r="K108" s="203"/>
    </row>
    <row r="109" spans="1:11" ht="24.75" customHeight="1">
      <c r="A109" s="70" t="s">
        <v>112</v>
      </c>
      <c r="B109" s="34"/>
      <c r="C109" s="34"/>
      <c r="D109" s="34"/>
      <c r="E109" s="34"/>
      <c r="F109" s="34"/>
      <c r="G109" s="34"/>
      <c r="H109" s="34"/>
      <c r="I109" s="34"/>
      <c r="J109" s="34"/>
      <c r="K109" s="34"/>
    </row>
    <row r="110" spans="1:11" ht="24.75" customHeight="1">
      <c r="A110" s="66" t="s">
        <v>70</v>
      </c>
      <c r="B110" s="67"/>
      <c r="C110" s="67"/>
      <c r="D110" s="118" t="s">
        <v>113</v>
      </c>
      <c r="E110" s="60"/>
      <c r="F110" s="60"/>
      <c r="G110" s="60"/>
      <c r="H110" s="60"/>
      <c r="I110" s="60"/>
      <c r="J110" s="60"/>
      <c r="K110" s="60"/>
    </row>
    <row r="111" spans="1:11" ht="15" customHeight="1" thickBot="1">
      <c r="A111" s="22"/>
      <c r="B111" s="23"/>
      <c r="C111" s="23"/>
      <c r="G111" s="23"/>
      <c r="H111" s="23"/>
      <c r="I111" s="23"/>
      <c r="J111" s="23"/>
      <c r="K111" s="23"/>
    </row>
    <row r="112" spans="1:11" ht="15" customHeight="1" thickTop="1">
      <c r="A112" s="103" t="s">
        <v>66</v>
      </c>
      <c r="B112" s="56" t="s">
        <v>12</v>
      </c>
      <c r="C112" s="57"/>
      <c r="D112" s="201">
        <f>H112*1000*0.0009471</f>
        <v>920787.8399889505</v>
      </c>
      <c r="E112" s="201"/>
      <c r="F112" s="208" t="s">
        <v>44</v>
      </c>
      <c r="G112" s="208"/>
      <c r="H112" s="201">
        <f>J28*F27*J29</f>
        <v>972218.1818065152</v>
      </c>
      <c r="I112" s="201"/>
      <c r="J112" s="208" t="s">
        <v>13</v>
      </c>
      <c r="K112" s="209"/>
    </row>
    <row r="113" spans="1:11" ht="24.75" customHeight="1" thickBot="1">
      <c r="A113" s="104"/>
      <c r="B113" s="58"/>
      <c r="C113" s="58"/>
      <c r="D113" s="202"/>
      <c r="E113" s="202"/>
      <c r="F113" s="210"/>
      <c r="G113" s="210"/>
      <c r="H113" s="202"/>
      <c r="I113" s="202"/>
      <c r="J113" s="210"/>
      <c r="K113" s="211"/>
    </row>
    <row r="114" spans="1:11" ht="15" customHeight="1" thickTop="1">
      <c r="A114" s="102"/>
      <c r="B114" s="102"/>
      <c r="C114" s="102"/>
      <c r="D114" s="102"/>
      <c r="E114" s="102"/>
      <c r="F114" s="102"/>
      <c r="G114" s="102"/>
      <c r="H114" s="102"/>
      <c r="I114" s="102"/>
      <c r="J114" s="102"/>
      <c r="K114" s="102"/>
    </row>
    <row r="115" spans="1:11" ht="15" customHeight="1">
      <c r="A115" s="203"/>
      <c r="B115" s="203"/>
      <c r="C115" s="203"/>
      <c r="D115" s="203"/>
      <c r="E115" s="203"/>
      <c r="F115" s="203"/>
      <c r="G115" s="203"/>
      <c r="H115" s="203"/>
      <c r="I115" s="203"/>
      <c r="J115" s="203"/>
      <c r="K115" s="203"/>
    </row>
    <row r="116" spans="1:11" ht="24.75" customHeight="1">
      <c r="A116" s="70" t="s">
        <v>114</v>
      </c>
      <c r="B116" s="34"/>
      <c r="C116" s="34"/>
      <c r="D116" s="34"/>
      <c r="E116" s="34"/>
      <c r="F116" s="34"/>
      <c r="G116" s="34"/>
      <c r="H116" s="34"/>
      <c r="I116" s="34"/>
      <c r="J116" s="34"/>
      <c r="K116" s="34"/>
    </row>
    <row r="117" spans="1:11" ht="24.75" customHeight="1">
      <c r="A117" s="66" t="s">
        <v>99</v>
      </c>
      <c r="B117" s="67"/>
      <c r="C117" s="67"/>
      <c r="D117" s="59" t="s">
        <v>89</v>
      </c>
      <c r="E117" s="60"/>
      <c r="F117" s="60"/>
      <c r="G117" s="60"/>
      <c r="H117" s="60"/>
      <c r="I117" s="60"/>
      <c r="J117" s="60"/>
      <c r="K117" s="60"/>
    </row>
    <row r="118" spans="1:11" ht="15" customHeight="1" thickBot="1">
      <c r="A118" s="22"/>
      <c r="B118" s="23"/>
      <c r="C118" s="23"/>
      <c r="G118" s="23"/>
      <c r="H118" s="23"/>
      <c r="I118" s="23"/>
      <c r="J118" s="23"/>
      <c r="K118" s="23"/>
    </row>
    <row r="119" spans="1:11" ht="15" customHeight="1" thickTop="1">
      <c r="A119" s="103" t="s">
        <v>66</v>
      </c>
      <c r="B119" s="56" t="s">
        <v>98</v>
      </c>
      <c r="C119" s="57"/>
      <c r="D119" s="201">
        <f>H119*2.204623</f>
        <v>476.30545880640557</v>
      </c>
      <c r="E119" s="201"/>
      <c r="F119" s="208" t="s">
        <v>30</v>
      </c>
      <c r="G119" s="208"/>
      <c r="H119" s="201">
        <f>H112/4500</f>
        <v>216.04848484589226</v>
      </c>
      <c r="I119" s="201"/>
      <c r="J119" s="208" t="s">
        <v>9</v>
      </c>
      <c r="K119" s="209"/>
    </row>
    <row r="120" spans="1:11" ht="24.75" customHeight="1" thickBot="1">
      <c r="A120" s="104"/>
      <c r="B120" s="58"/>
      <c r="C120" s="58"/>
      <c r="D120" s="202"/>
      <c r="E120" s="202"/>
      <c r="F120" s="210"/>
      <c r="G120" s="210"/>
      <c r="H120" s="202"/>
      <c r="I120" s="202"/>
      <c r="J120" s="210"/>
      <c r="K120" s="211"/>
    </row>
    <row r="121" spans="1:11" ht="15" customHeight="1" thickTop="1">
      <c r="A121" s="94"/>
      <c r="B121" s="94"/>
      <c r="C121" s="94"/>
      <c r="D121" s="94"/>
      <c r="E121" s="94"/>
      <c r="F121" s="94"/>
      <c r="G121" s="94"/>
      <c r="H121" s="44"/>
      <c r="I121" s="44"/>
      <c r="J121" s="44"/>
      <c r="K121" s="44"/>
    </row>
    <row r="122" spans="1:11" ht="15" customHeight="1">
      <c r="A122" s="200"/>
      <c r="B122" s="200"/>
      <c r="C122" s="200"/>
      <c r="D122" s="200"/>
      <c r="E122" s="200"/>
      <c r="F122" s="200"/>
      <c r="G122" s="200"/>
      <c r="H122" s="200"/>
      <c r="I122" s="200"/>
      <c r="J122" s="200"/>
      <c r="K122" s="200"/>
    </row>
    <row r="123" spans="1:11" ht="15" customHeight="1">
      <c r="A123" s="204" t="s">
        <v>50</v>
      </c>
      <c r="B123" s="205"/>
      <c r="C123" s="205"/>
      <c r="D123" s="205"/>
      <c r="E123" s="205"/>
      <c r="F123" s="205"/>
      <c r="G123" s="205"/>
      <c r="H123" s="205"/>
      <c r="I123" s="205"/>
      <c r="J123" s="205"/>
      <c r="K123" s="206"/>
    </row>
    <row r="124" spans="1:11" ht="15" customHeight="1">
      <c r="A124" s="105" t="s">
        <v>115</v>
      </c>
      <c r="B124" s="106"/>
      <c r="C124" s="106"/>
      <c r="D124" s="106"/>
      <c r="E124" s="106"/>
      <c r="F124" s="106"/>
      <c r="G124" s="106"/>
      <c r="H124" s="106"/>
      <c r="I124" s="106"/>
      <c r="J124" s="106"/>
      <c r="K124" s="107"/>
    </row>
    <row r="125" spans="1:11" ht="15" customHeight="1">
      <c r="A125" s="108"/>
      <c r="B125" s="109"/>
      <c r="C125" s="109"/>
      <c r="D125" s="109"/>
      <c r="E125" s="109"/>
      <c r="F125" s="109"/>
      <c r="G125" s="109"/>
      <c r="H125" s="109"/>
      <c r="I125" s="109"/>
      <c r="J125" s="109"/>
      <c r="K125" s="110"/>
    </row>
    <row r="126" spans="1:11" ht="15" customHeight="1">
      <c r="A126" s="108"/>
      <c r="B126" s="109"/>
      <c r="C126" s="109"/>
      <c r="D126" s="109"/>
      <c r="E126" s="109"/>
      <c r="F126" s="109"/>
      <c r="G126" s="109"/>
      <c r="H126" s="109"/>
      <c r="I126" s="109"/>
      <c r="J126" s="109"/>
      <c r="K126" s="110"/>
    </row>
    <row r="127" spans="1:11" ht="15" customHeight="1">
      <c r="A127" s="108"/>
      <c r="B127" s="109"/>
      <c r="C127" s="109"/>
      <c r="D127" s="109"/>
      <c r="E127" s="109"/>
      <c r="F127" s="109"/>
      <c r="G127" s="109"/>
      <c r="H127" s="109"/>
      <c r="I127" s="109"/>
      <c r="J127" s="109"/>
      <c r="K127" s="110"/>
    </row>
    <row r="128" spans="1:11" ht="15" customHeight="1">
      <c r="A128" s="108"/>
      <c r="B128" s="109"/>
      <c r="C128" s="109"/>
      <c r="D128" s="109"/>
      <c r="E128" s="109"/>
      <c r="F128" s="109"/>
      <c r="G128" s="109"/>
      <c r="H128" s="109"/>
      <c r="I128" s="109"/>
      <c r="J128" s="109"/>
      <c r="K128" s="110"/>
    </row>
    <row r="129" spans="1:11" ht="15" customHeight="1">
      <c r="A129" s="111"/>
      <c r="B129" s="112"/>
      <c r="C129" s="112"/>
      <c r="D129" s="112"/>
      <c r="E129" s="112"/>
      <c r="F129" s="112"/>
      <c r="G129" s="112"/>
      <c r="H129" s="112"/>
      <c r="I129" s="112"/>
      <c r="J129" s="112"/>
      <c r="K129" s="113"/>
    </row>
    <row r="130" spans="1:11" ht="15" customHeight="1">
      <c r="A130" s="44"/>
      <c r="B130" s="44"/>
      <c r="C130" s="44"/>
      <c r="D130" s="44"/>
      <c r="E130" s="44"/>
      <c r="F130" s="44"/>
      <c r="G130" s="44"/>
      <c r="H130" s="44"/>
      <c r="I130" s="44"/>
      <c r="J130" s="44"/>
      <c r="K130" s="44"/>
    </row>
    <row r="131" spans="1:11" ht="15" customHeight="1">
      <c r="A131" s="44"/>
      <c r="B131" s="44"/>
      <c r="C131" s="44"/>
      <c r="D131" s="44"/>
      <c r="E131" s="44"/>
      <c r="F131" s="44"/>
      <c r="G131" s="44"/>
      <c r="H131" s="44"/>
      <c r="I131" s="44"/>
      <c r="J131" s="44"/>
      <c r="K131" s="44"/>
    </row>
    <row r="132" spans="1:11" ht="15" customHeight="1">
      <c r="A132" s="44"/>
      <c r="B132" s="44"/>
      <c r="C132" s="44"/>
      <c r="D132" s="44"/>
      <c r="E132" s="44"/>
      <c r="F132" s="44"/>
      <c r="G132" s="44"/>
      <c r="H132" s="44"/>
      <c r="I132" s="44"/>
      <c r="J132" s="44"/>
      <c r="K132" s="44"/>
    </row>
    <row r="133" spans="1:11" ht="15" customHeight="1">
      <c r="A133" s="2" t="s">
        <v>36</v>
      </c>
      <c r="B133" s="84"/>
      <c r="C133" s="85"/>
      <c r="D133" s="86"/>
      <c r="E133" s="2" t="s">
        <v>51</v>
      </c>
      <c r="F133" s="3"/>
      <c r="G133" s="88" t="s">
        <v>52</v>
      </c>
      <c r="H133" s="89"/>
      <c r="I133" s="84"/>
      <c r="J133" s="85"/>
      <c r="K133" s="90"/>
    </row>
    <row r="134" spans="1:11" ht="15" customHeight="1">
      <c r="A134" s="83"/>
      <c r="B134" s="30"/>
      <c r="C134" s="30"/>
      <c r="D134" s="30"/>
      <c r="E134" s="30"/>
      <c r="F134" s="30"/>
      <c r="G134" s="30"/>
      <c r="H134" s="30"/>
      <c r="I134" s="30"/>
      <c r="J134" s="30"/>
      <c r="K134" s="30"/>
    </row>
    <row r="135" spans="1:11" ht="15" customHeight="1">
      <c r="A135" s="83"/>
      <c r="B135" s="30"/>
      <c r="C135" s="30"/>
      <c r="D135" s="30"/>
      <c r="E135" s="30"/>
      <c r="F135" s="30"/>
      <c r="G135" s="30"/>
      <c r="H135" s="30"/>
      <c r="I135" s="30"/>
      <c r="J135" s="30"/>
      <c r="K135" s="30"/>
    </row>
    <row r="136" spans="1:11" ht="15" customHeight="1">
      <c r="A136" s="2" t="s">
        <v>38</v>
      </c>
      <c r="B136" s="84"/>
      <c r="C136" s="85"/>
      <c r="D136" s="86"/>
      <c r="E136" s="2" t="s">
        <v>51</v>
      </c>
      <c r="F136" s="3"/>
      <c r="G136" s="88" t="s">
        <v>52</v>
      </c>
      <c r="H136" s="89"/>
      <c r="I136" s="84"/>
      <c r="J136" s="85"/>
      <c r="K136" s="90"/>
    </row>
    <row r="137" spans="1:11" ht="15" customHeight="1">
      <c r="A137" s="87"/>
      <c r="B137" s="30"/>
      <c r="C137" s="30"/>
      <c r="D137" s="30"/>
      <c r="E137" s="30"/>
      <c r="F137" s="30"/>
      <c r="G137" s="30"/>
      <c r="H137" s="30"/>
      <c r="I137" s="30"/>
      <c r="J137" s="30"/>
      <c r="K137" s="30"/>
    </row>
    <row r="138" spans="1:11" ht="15" customHeight="1">
      <c r="A138" s="83"/>
      <c r="B138" s="30"/>
      <c r="C138" s="30"/>
      <c r="D138" s="30"/>
      <c r="E138" s="30"/>
      <c r="F138" s="30"/>
      <c r="G138" s="30"/>
      <c r="H138" s="30"/>
      <c r="I138" s="30"/>
      <c r="J138" s="30"/>
      <c r="K138" s="30"/>
    </row>
    <row r="139" spans="1:11" ht="15" customHeight="1">
      <c r="A139" s="100" t="s">
        <v>53</v>
      </c>
      <c r="B139" s="82"/>
      <c r="C139" s="82"/>
      <c r="D139" s="82"/>
      <c r="E139" s="82"/>
      <c r="F139" s="82"/>
      <c r="G139" s="82"/>
      <c r="H139" s="82"/>
      <c r="I139" s="82"/>
      <c r="J139" s="82"/>
      <c r="K139" s="82"/>
    </row>
    <row r="140" spans="1:11" ht="15" customHeight="1">
      <c r="A140" s="73"/>
      <c r="B140" s="74"/>
      <c r="C140" s="74"/>
      <c r="D140" s="74"/>
      <c r="E140" s="74"/>
      <c r="F140" s="74"/>
      <c r="G140" s="74"/>
      <c r="H140" s="74"/>
      <c r="I140" s="74"/>
      <c r="J140" s="74"/>
      <c r="K140" s="75"/>
    </row>
    <row r="141" spans="1:11" ht="15" customHeight="1">
      <c r="A141" s="76"/>
      <c r="B141" s="77"/>
      <c r="C141" s="77"/>
      <c r="D141" s="77"/>
      <c r="E141" s="77"/>
      <c r="F141" s="77"/>
      <c r="G141" s="77"/>
      <c r="H141" s="77"/>
      <c r="I141" s="77"/>
      <c r="J141" s="77"/>
      <c r="K141" s="78"/>
    </row>
    <row r="142" spans="1:11" ht="15" customHeight="1">
      <c r="A142" s="76"/>
      <c r="B142" s="77"/>
      <c r="C142" s="77"/>
      <c r="D142" s="77"/>
      <c r="E142" s="77"/>
      <c r="F142" s="77"/>
      <c r="G142" s="77"/>
      <c r="H142" s="77"/>
      <c r="I142" s="77"/>
      <c r="J142" s="77"/>
      <c r="K142" s="78"/>
    </row>
    <row r="143" spans="1:11" ht="15" customHeight="1">
      <c r="A143" s="76"/>
      <c r="B143" s="77"/>
      <c r="C143" s="77"/>
      <c r="D143" s="77"/>
      <c r="E143" s="77"/>
      <c r="F143" s="77"/>
      <c r="G143" s="77"/>
      <c r="H143" s="77"/>
      <c r="I143" s="77"/>
      <c r="J143" s="77"/>
      <c r="K143" s="78"/>
    </row>
    <row r="144" spans="1:11" ht="15" customHeight="1">
      <c r="A144" s="76"/>
      <c r="B144" s="77"/>
      <c r="C144" s="77"/>
      <c r="D144" s="77"/>
      <c r="E144" s="77"/>
      <c r="F144" s="77"/>
      <c r="G144" s="77"/>
      <c r="H144" s="77"/>
      <c r="I144" s="77"/>
      <c r="J144" s="77"/>
      <c r="K144" s="78"/>
    </row>
    <row r="145" spans="1:11" ht="15" customHeight="1">
      <c r="A145" s="79"/>
      <c r="B145" s="80"/>
      <c r="C145" s="80"/>
      <c r="D145" s="80"/>
      <c r="E145" s="80"/>
      <c r="F145" s="80"/>
      <c r="G145" s="80"/>
      <c r="H145" s="80"/>
      <c r="I145" s="80"/>
      <c r="J145" s="80"/>
      <c r="K145" s="81"/>
    </row>
    <row r="146" spans="1:11" ht="15" customHeight="1">
      <c r="A146" s="82"/>
      <c r="B146" s="82"/>
      <c r="C146" s="82"/>
      <c r="D146" s="82"/>
      <c r="E146" s="82"/>
      <c r="F146" s="82"/>
      <c r="G146" s="82"/>
      <c r="H146" s="82"/>
      <c r="I146" s="82"/>
      <c r="J146" s="82"/>
      <c r="K146" s="82"/>
    </row>
    <row r="147" spans="1:11" ht="15" customHeight="1" thickBot="1">
      <c r="A147" s="82"/>
      <c r="B147" s="82"/>
      <c r="C147" s="82"/>
      <c r="D147" s="82"/>
      <c r="E147" s="82"/>
      <c r="F147" s="82"/>
      <c r="G147" s="82"/>
      <c r="H147" s="82"/>
      <c r="I147" s="82"/>
      <c r="J147" s="82"/>
      <c r="K147" s="82"/>
    </row>
    <row r="148" spans="1:11" ht="15" customHeight="1" thickBot="1" thickTop="1">
      <c r="A148" s="4" t="s">
        <v>41</v>
      </c>
      <c r="B148" s="91" t="s">
        <v>54</v>
      </c>
      <c r="C148" s="92"/>
      <c r="D148" s="92"/>
      <c r="E148" s="92"/>
      <c r="F148" s="92"/>
      <c r="G148" s="92"/>
      <c r="H148" s="92"/>
      <c r="I148" s="93"/>
      <c r="J148" s="95" t="s">
        <v>37</v>
      </c>
      <c r="K148" s="96"/>
    </row>
    <row r="149" spans="1:11" ht="15" customHeight="1" thickTop="1">
      <c r="A149" s="5" t="s">
        <v>42</v>
      </c>
      <c r="B149" s="47" t="s">
        <v>45</v>
      </c>
      <c r="C149" s="48"/>
      <c r="D149" s="49"/>
      <c r="E149" s="49"/>
      <c r="F149" s="49"/>
      <c r="G149" s="49"/>
      <c r="H149" s="49"/>
      <c r="I149" s="50"/>
      <c r="J149" s="51" t="s">
        <v>118</v>
      </c>
      <c r="K149" s="52"/>
    </row>
    <row r="150" spans="1:11" ht="15" customHeight="1">
      <c r="A150" s="175" t="s">
        <v>55</v>
      </c>
      <c r="B150" s="155" t="s">
        <v>79</v>
      </c>
      <c r="C150" s="156"/>
      <c r="D150" s="156"/>
      <c r="E150" s="156"/>
      <c r="F150" s="156"/>
      <c r="G150" s="156"/>
      <c r="H150" s="156"/>
      <c r="I150" s="157"/>
      <c r="J150" s="163" t="s">
        <v>117</v>
      </c>
      <c r="K150" s="164"/>
    </row>
    <row r="151" spans="1:11" ht="15" customHeight="1">
      <c r="A151" s="176"/>
      <c r="B151" s="160"/>
      <c r="C151" s="161"/>
      <c r="D151" s="161"/>
      <c r="E151" s="161"/>
      <c r="F151" s="161"/>
      <c r="G151" s="161"/>
      <c r="H151" s="161"/>
      <c r="I151" s="162"/>
      <c r="J151" s="165"/>
      <c r="K151" s="166"/>
    </row>
    <row r="152" spans="1:11" ht="15" customHeight="1">
      <c r="A152" s="6"/>
      <c r="B152" s="155"/>
      <c r="C152" s="156"/>
      <c r="D152" s="156"/>
      <c r="E152" s="156"/>
      <c r="F152" s="156"/>
      <c r="G152" s="156"/>
      <c r="H152" s="156"/>
      <c r="I152" s="157"/>
      <c r="J152" s="158"/>
      <c r="K152" s="159"/>
    </row>
    <row r="153" spans="1:11" ht="15" customHeight="1">
      <c r="A153" s="5"/>
      <c r="B153" s="167"/>
      <c r="C153" s="146"/>
      <c r="D153" s="146"/>
      <c r="E153" s="146"/>
      <c r="F153" s="146"/>
      <c r="G153" s="146"/>
      <c r="H153" s="146"/>
      <c r="I153" s="162"/>
      <c r="J153" s="168"/>
      <c r="K153" s="169"/>
    </row>
    <row r="154" spans="1:11" ht="15" customHeight="1">
      <c r="A154" s="5"/>
      <c r="B154" s="167"/>
      <c r="C154" s="146"/>
      <c r="D154" s="146"/>
      <c r="E154" s="146"/>
      <c r="F154" s="146"/>
      <c r="G154" s="146"/>
      <c r="H154" s="146"/>
      <c r="I154" s="162"/>
      <c r="J154" s="168"/>
      <c r="K154" s="169"/>
    </row>
    <row r="155" spans="1:11" ht="15" customHeight="1">
      <c r="A155" s="5"/>
      <c r="B155" s="167"/>
      <c r="C155" s="146"/>
      <c r="D155" s="146"/>
      <c r="E155" s="146"/>
      <c r="F155" s="146"/>
      <c r="G155" s="146"/>
      <c r="H155" s="146"/>
      <c r="I155" s="162"/>
      <c r="J155" s="168"/>
      <c r="K155" s="169"/>
    </row>
    <row r="156" spans="1:11" ht="15" customHeight="1">
      <c r="A156" s="5"/>
      <c r="B156" s="167"/>
      <c r="C156" s="146"/>
      <c r="D156" s="146"/>
      <c r="E156" s="146"/>
      <c r="F156" s="146"/>
      <c r="G156" s="146"/>
      <c r="H156" s="146"/>
      <c r="I156" s="162"/>
      <c r="J156" s="168"/>
      <c r="K156" s="169"/>
    </row>
    <row r="157" spans="1:11" ht="15" customHeight="1">
      <c r="A157" s="5"/>
      <c r="B157" s="167"/>
      <c r="C157" s="146"/>
      <c r="D157" s="146"/>
      <c r="E157" s="146"/>
      <c r="F157" s="146"/>
      <c r="G157" s="146"/>
      <c r="H157" s="146"/>
      <c r="I157" s="162"/>
      <c r="J157" s="168"/>
      <c r="K157" s="169"/>
    </row>
    <row r="158" spans="1:11" ht="15" customHeight="1">
      <c r="A158" s="5"/>
      <c r="B158" s="167"/>
      <c r="C158" s="146"/>
      <c r="D158" s="146"/>
      <c r="E158" s="146"/>
      <c r="F158" s="146"/>
      <c r="G158" s="146"/>
      <c r="H158" s="146"/>
      <c r="I158" s="162"/>
      <c r="J158" s="168"/>
      <c r="K158" s="169"/>
    </row>
    <row r="159" spans="1:11" ht="15" customHeight="1">
      <c r="A159" s="5"/>
      <c r="B159" s="167"/>
      <c r="C159" s="146"/>
      <c r="D159" s="146"/>
      <c r="E159" s="146"/>
      <c r="F159" s="146"/>
      <c r="G159" s="146"/>
      <c r="H159" s="146"/>
      <c r="I159" s="162"/>
      <c r="J159" s="168"/>
      <c r="K159" s="169"/>
    </row>
    <row r="160" spans="1:11" ht="15" customHeight="1">
      <c r="A160" s="5"/>
      <c r="B160" s="167"/>
      <c r="C160" s="146"/>
      <c r="D160" s="146"/>
      <c r="E160" s="146"/>
      <c r="F160" s="146"/>
      <c r="G160" s="146"/>
      <c r="H160" s="146"/>
      <c r="I160" s="162"/>
      <c r="J160" s="168"/>
      <c r="K160" s="169"/>
    </row>
    <row r="161" spans="1:11" ht="15" customHeight="1">
      <c r="A161" s="5"/>
      <c r="B161" s="167"/>
      <c r="C161" s="146"/>
      <c r="D161" s="146"/>
      <c r="E161" s="146"/>
      <c r="F161" s="146"/>
      <c r="G161" s="146"/>
      <c r="H161" s="146"/>
      <c r="I161" s="162"/>
      <c r="J161" s="168"/>
      <c r="K161" s="169"/>
    </row>
    <row r="162" spans="1:11" ht="15" customHeight="1">
      <c r="A162" s="5"/>
      <c r="B162" s="167"/>
      <c r="C162" s="146"/>
      <c r="D162" s="146"/>
      <c r="E162" s="146"/>
      <c r="F162" s="146"/>
      <c r="G162" s="146"/>
      <c r="H162" s="146"/>
      <c r="I162" s="162"/>
      <c r="J162" s="168"/>
      <c r="K162" s="169"/>
    </row>
    <row r="163" spans="1:11" ht="15" customHeight="1">
      <c r="A163" s="5"/>
      <c r="B163" s="167"/>
      <c r="C163" s="146"/>
      <c r="D163" s="146"/>
      <c r="E163" s="146"/>
      <c r="F163" s="146"/>
      <c r="G163" s="146"/>
      <c r="H163" s="146"/>
      <c r="I163" s="162"/>
      <c r="J163" s="168"/>
      <c r="K163" s="169"/>
    </row>
    <row r="164" spans="1:11" ht="15" customHeight="1">
      <c r="A164" s="5"/>
      <c r="B164" s="167"/>
      <c r="C164" s="146"/>
      <c r="D164" s="146"/>
      <c r="E164" s="146"/>
      <c r="F164" s="146"/>
      <c r="G164" s="146"/>
      <c r="H164" s="146"/>
      <c r="I164" s="162"/>
      <c r="J164" s="168"/>
      <c r="K164" s="169"/>
    </row>
    <row r="165" spans="1:11" ht="15" customHeight="1">
      <c r="A165" s="5"/>
      <c r="B165" s="167"/>
      <c r="C165" s="146"/>
      <c r="D165" s="146"/>
      <c r="E165" s="146"/>
      <c r="F165" s="146"/>
      <c r="G165" s="146"/>
      <c r="H165" s="146"/>
      <c r="I165" s="162"/>
      <c r="J165" s="168"/>
      <c r="K165" s="169"/>
    </row>
    <row r="166" spans="1:11" ht="15" customHeight="1" thickBot="1">
      <c r="A166" s="7"/>
      <c r="B166" s="170"/>
      <c r="C166" s="171"/>
      <c r="D166" s="171"/>
      <c r="E166" s="171"/>
      <c r="F166" s="171"/>
      <c r="G166" s="171"/>
      <c r="H166" s="171"/>
      <c r="I166" s="172"/>
      <c r="J166" s="173"/>
      <c r="K166" s="174"/>
    </row>
    <row r="167" spans="1:11" ht="15" customHeight="1" thickTop="1">
      <c r="A167" s="14"/>
      <c r="B167" s="14"/>
      <c r="C167" s="14"/>
      <c r="D167" s="14"/>
      <c r="E167" s="14"/>
      <c r="F167" s="14"/>
      <c r="G167" s="14"/>
      <c r="H167" s="14"/>
      <c r="I167" s="14"/>
      <c r="J167" s="14"/>
      <c r="K167" s="14"/>
    </row>
  </sheetData>
  <sheetProtection password="DFFE" sheet="1"/>
  <mergeCells count="281">
    <mergeCell ref="J119:K120"/>
    <mergeCell ref="F119:G120"/>
    <mergeCell ref="F105:G106"/>
    <mergeCell ref="H105:I106"/>
    <mergeCell ref="H112:I113"/>
    <mergeCell ref="F112:G113"/>
    <mergeCell ref="A116:K116"/>
    <mergeCell ref="B112:C113"/>
    <mergeCell ref="D112:E113"/>
    <mergeCell ref="D119:E120"/>
    <mergeCell ref="H119:I120"/>
    <mergeCell ref="J73:K73"/>
    <mergeCell ref="J85:K85"/>
    <mergeCell ref="H85:I85"/>
    <mergeCell ref="A74:K74"/>
    <mergeCell ref="A75:K75"/>
    <mergeCell ref="A78:K78"/>
    <mergeCell ref="E81:K81"/>
    <mergeCell ref="E80:K80"/>
    <mergeCell ref="A84:K84"/>
    <mergeCell ref="D76:K76"/>
    <mergeCell ref="A117:C117"/>
    <mergeCell ref="A94:K94"/>
    <mergeCell ref="A96:K96"/>
    <mergeCell ref="E82:K82"/>
    <mergeCell ref="E79:K79"/>
    <mergeCell ref="A77:D77"/>
    <mergeCell ref="A90:K90"/>
    <mergeCell ref="E85:F85"/>
    <mergeCell ref="E95:F95"/>
    <mergeCell ref="H95:I95"/>
    <mergeCell ref="J112:K113"/>
    <mergeCell ref="A108:K108"/>
    <mergeCell ref="A97:K97"/>
    <mergeCell ref="J95:K95"/>
    <mergeCell ref="A95:D95"/>
    <mergeCell ref="A109:K109"/>
    <mergeCell ref="J105:K106"/>
    <mergeCell ref="A107:K107"/>
    <mergeCell ref="A135:K135"/>
    <mergeCell ref="A132:K132"/>
    <mergeCell ref="A122:K122"/>
    <mergeCell ref="A130:K130"/>
    <mergeCell ref="D105:E106"/>
    <mergeCell ref="A82:D82"/>
    <mergeCell ref="A83:D83"/>
    <mergeCell ref="A86:K86"/>
    <mergeCell ref="A115:K115"/>
    <mergeCell ref="A123:K123"/>
    <mergeCell ref="E73:F73"/>
    <mergeCell ref="A71:D71"/>
    <mergeCell ref="A80:D80"/>
    <mergeCell ref="A81:D81"/>
    <mergeCell ref="B105:C106"/>
    <mergeCell ref="A72:K72"/>
    <mergeCell ref="A102:K102"/>
    <mergeCell ref="E77:K77"/>
    <mergeCell ref="A87:K87"/>
    <mergeCell ref="A85:D85"/>
    <mergeCell ref="C16:I17"/>
    <mergeCell ref="A34:D35"/>
    <mergeCell ref="A59:K59"/>
    <mergeCell ref="A58:K58"/>
    <mergeCell ref="A24:K24"/>
    <mergeCell ref="G27:K27"/>
    <mergeCell ref="G25:I25"/>
    <mergeCell ref="A26:I26"/>
    <mergeCell ref="B25:E25"/>
    <mergeCell ref="B27:E27"/>
    <mergeCell ref="D63:K63"/>
    <mergeCell ref="A63:C63"/>
    <mergeCell ref="E64:K64"/>
    <mergeCell ref="A64:D64"/>
    <mergeCell ref="A112:A113"/>
    <mergeCell ref="E67:K67"/>
    <mergeCell ref="E68:K68"/>
    <mergeCell ref="A79:D79"/>
    <mergeCell ref="A70:D70"/>
    <mergeCell ref="A66:K66"/>
    <mergeCell ref="B165:I165"/>
    <mergeCell ref="J165:K165"/>
    <mergeCell ref="B166:I166"/>
    <mergeCell ref="J166:K166"/>
    <mergeCell ref="A150:A151"/>
    <mergeCell ref="A33:K33"/>
    <mergeCell ref="G35:K35"/>
    <mergeCell ref="A36:K36"/>
    <mergeCell ref="F34:F35"/>
    <mergeCell ref="A39:K39"/>
    <mergeCell ref="B162:I162"/>
    <mergeCell ref="J162:K162"/>
    <mergeCell ref="B163:I163"/>
    <mergeCell ref="J163:K163"/>
    <mergeCell ref="B164:I164"/>
    <mergeCell ref="J164:K164"/>
    <mergeCell ref="B159:I159"/>
    <mergeCell ref="J159:K159"/>
    <mergeCell ref="B160:I160"/>
    <mergeCell ref="J160:K160"/>
    <mergeCell ref="B161:I161"/>
    <mergeCell ref="J161:K161"/>
    <mergeCell ref="B156:I156"/>
    <mergeCell ref="J156:K156"/>
    <mergeCell ref="B157:I157"/>
    <mergeCell ref="J157:K157"/>
    <mergeCell ref="B158:I158"/>
    <mergeCell ref="J158:K158"/>
    <mergeCell ref="B153:I153"/>
    <mergeCell ref="J153:K153"/>
    <mergeCell ref="B154:I154"/>
    <mergeCell ref="J154:K154"/>
    <mergeCell ref="B155:I155"/>
    <mergeCell ref="J155:K155"/>
    <mergeCell ref="C5:I5"/>
    <mergeCell ref="A4:B4"/>
    <mergeCell ref="A5:B5"/>
    <mergeCell ref="B152:I152"/>
    <mergeCell ref="J152:K152"/>
    <mergeCell ref="B150:I151"/>
    <mergeCell ref="J150:K151"/>
    <mergeCell ref="G32:I32"/>
    <mergeCell ref="F56:G56"/>
    <mergeCell ref="F55:G55"/>
    <mergeCell ref="A19:K19"/>
    <mergeCell ref="A20:K20"/>
    <mergeCell ref="A21:K21"/>
    <mergeCell ref="A22:K22"/>
    <mergeCell ref="B1:K1"/>
    <mergeCell ref="A6:K6"/>
    <mergeCell ref="A2:K2"/>
    <mergeCell ref="J4:K4"/>
    <mergeCell ref="J5:K5"/>
    <mergeCell ref="C4:I4"/>
    <mergeCell ref="A8:K8"/>
    <mergeCell ref="A9:K9"/>
    <mergeCell ref="A10:K10"/>
    <mergeCell ref="A15:B18"/>
    <mergeCell ref="C15:K15"/>
    <mergeCell ref="C18:K18"/>
    <mergeCell ref="J16:K16"/>
    <mergeCell ref="J17:K17"/>
    <mergeCell ref="A11:K11"/>
    <mergeCell ref="A12:K12"/>
    <mergeCell ref="A42:C43"/>
    <mergeCell ref="F43:G43"/>
    <mergeCell ref="F44:G44"/>
    <mergeCell ref="F45:G45"/>
    <mergeCell ref="F42:G42"/>
    <mergeCell ref="A47:C47"/>
    <mergeCell ref="A45:C45"/>
    <mergeCell ref="D44:E44"/>
    <mergeCell ref="D45:E45"/>
    <mergeCell ref="D46:E46"/>
    <mergeCell ref="F46:G46"/>
    <mergeCell ref="F47:G47"/>
    <mergeCell ref="F48:G48"/>
    <mergeCell ref="F49:G49"/>
    <mergeCell ref="D54:E54"/>
    <mergeCell ref="A46:C46"/>
    <mergeCell ref="D49:E49"/>
    <mergeCell ref="D48:E48"/>
    <mergeCell ref="D55:E55"/>
    <mergeCell ref="H54:K54"/>
    <mergeCell ref="A55:C55"/>
    <mergeCell ref="D52:E52"/>
    <mergeCell ref="D51:E51"/>
    <mergeCell ref="D50:E50"/>
    <mergeCell ref="F51:G51"/>
    <mergeCell ref="D53:E53"/>
    <mergeCell ref="F50:G50"/>
    <mergeCell ref="F52:G52"/>
    <mergeCell ref="A56:C56"/>
    <mergeCell ref="A3:K3"/>
    <mergeCell ref="G34:K34"/>
    <mergeCell ref="D42:E42"/>
    <mergeCell ref="D43:E43"/>
    <mergeCell ref="A51:C51"/>
    <mergeCell ref="A52:C52"/>
    <mergeCell ref="A53:C53"/>
    <mergeCell ref="D56:E56"/>
    <mergeCell ref="F54:G54"/>
    <mergeCell ref="E92:K92"/>
    <mergeCell ref="E93:K93"/>
    <mergeCell ref="D47:E47"/>
    <mergeCell ref="A60:K60"/>
    <mergeCell ref="A54:C54"/>
    <mergeCell ref="A119:A120"/>
    <mergeCell ref="H73:I73"/>
    <mergeCell ref="D110:K110"/>
    <mergeCell ref="A110:C110"/>
    <mergeCell ref="H52:K52"/>
    <mergeCell ref="A114:K114"/>
    <mergeCell ref="A105:A106"/>
    <mergeCell ref="A124:K129"/>
    <mergeCell ref="E89:K89"/>
    <mergeCell ref="A89:D89"/>
    <mergeCell ref="E91:K91"/>
    <mergeCell ref="A91:D91"/>
    <mergeCell ref="A92:D92"/>
    <mergeCell ref="A93:D93"/>
    <mergeCell ref="A98:K98"/>
    <mergeCell ref="E70:K70"/>
    <mergeCell ref="A68:D68"/>
    <mergeCell ref="A69:D69"/>
    <mergeCell ref="J148:K148"/>
    <mergeCell ref="A57:G57"/>
    <mergeCell ref="H57:K57"/>
    <mergeCell ref="A138:K138"/>
    <mergeCell ref="A139:K139"/>
    <mergeCell ref="A101:K101"/>
    <mergeCell ref="A65:D65"/>
    <mergeCell ref="G136:H136"/>
    <mergeCell ref="D88:K88"/>
    <mergeCell ref="I136:K136"/>
    <mergeCell ref="A88:C88"/>
    <mergeCell ref="B148:I148"/>
    <mergeCell ref="B133:D133"/>
    <mergeCell ref="G133:H133"/>
    <mergeCell ref="I133:K133"/>
    <mergeCell ref="A121:K121"/>
    <mergeCell ref="A147:K147"/>
    <mergeCell ref="A140:K145"/>
    <mergeCell ref="A146:K146"/>
    <mergeCell ref="A134:K134"/>
    <mergeCell ref="B136:D136"/>
    <mergeCell ref="A48:C48"/>
    <mergeCell ref="A49:C49"/>
    <mergeCell ref="A50:C50"/>
    <mergeCell ref="H49:K49"/>
    <mergeCell ref="A137:K137"/>
    <mergeCell ref="A131:K131"/>
    <mergeCell ref="A62:K62"/>
    <mergeCell ref="A103:C103"/>
    <mergeCell ref="D103:K103"/>
    <mergeCell ref="F53:G53"/>
    <mergeCell ref="B32:E32"/>
    <mergeCell ref="A31:I31"/>
    <mergeCell ref="A76:C76"/>
    <mergeCell ref="E65:K65"/>
    <mergeCell ref="E71:K71"/>
    <mergeCell ref="A73:D73"/>
    <mergeCell ref="E69:K69"/>
    <mergeCell ref="I61:K61"/>
    <mergeCell ref="H44:K44"/>
    <mergeCell ref="A40:G40"/>
    <mergeCell ref="H40:K40"/>
    <mergeCell ref="H46:K46"/>
    <mergeCell ref="H47:K47"/>
    <mergeCell ref="H48:K48"/>
    <mergeCell ref="H51:K51"/>
    <mergeCell ref="H50:K50"/>
    <mergeCell ref="H43:K43"/>
    <mergeCell ref="B149:I149"/>
    <mergeCell ref="J149:K149"/>
    <mergeCell ref="H53:K53"/>
    <mergeCell ref="H56:K56"/>
    <mergeCell ref="A67:D67"/>
    <mergeCell ref="E83:K83"/>
    <mergeCell ref="B119:C120"/>
    <mergeCell ref="D117:K117"/>
    <mergeCell ref="A100:K100"/>
    <mergeCell ref="H55:K55"/>
    <mergeCell ref="G29:I29"/>
    <mergeCell ref="B28:E28"/>
    <mergeCell ref="H45:K45"/>
    <mergeCell ref="A44:C44"/>
    <mergeCell ref="G30:I30"/>
    <mergeCell ref="A38:K38"/>
    <mergeCell ref="A37:K37"/>
    <mergeCell ref="B29:E29"/>
    <mergeCell ref="B30:E30"/>
    <mergeCell ref="H42:K42"/>
    <mergeCell ref="A7:K7"/>
    <mergeCell ref="A99:C99"/>
    <mergeCell ref="D99:K99"/>
    <mergeCell ref="A41:K41"/>
    <mergeCell ref="B61:H61"/>
    <mergeCell ref="G28:I28"/>
    <mergeCell ref="A23:K23"/>
    <mergeCell ref="A13:K13"/>
    <mergeCell ref="A14:K14"/>
  </mergeCells>
  <printOptions horizontalCentered="1"/>
  <pageMargins left="0.4" right="0.4" top="1.75" bottom="0.5" header="0.5" footer="0.3"/>
  <pageSetup fitToHeight="0" fitToWidth="1" horizontalDpi="600" verticalDpi="600" orientation="portrait" scale="79" r:id="rId5"/>
  <headerFooter alignWithMargins="0">
    <oddHeader>&amp;L&amp;G&amp;C&amp;"Arial,Bold"&amp;16
CHAPTER 15
ESTIMATING PRESSURE INCREASE AND
 EXPLOSIVE ENERGY RELEASE ASSOCIATED
WITH EXPLOSIONS&amp;R&amp;"Arial,Bold"&amp;16
Version 1805.1
(English Units)</oddHeader>
    <oddFooter>&amp;L&amp;F&amp;CPage &amp;P of &amp;N&amp;R&amp;D  &amp;T</oddFooter>
  </headerFooter>
  <rowBreaks count="3" manualBreakCount="3">
    <brk id="57" max="255" man="1"/>
    <brk id="97" max="10" man="1"/>
    <brk id="145" max="255"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2010-07-23T12:19:18Z</cp:lastPrinted>
  <dcterms:created xsi:type="dcterms:W3CDTF">2001-04-10T10:59:19Z</dcterms:created>
  <dcterms:modified xsi:type="dcterms:W3CDTF">2011-03-24T15:32:53Z</dcterms:modified>
  <cp:category/>
  <cp:version/>
  <cp:contentType/>
  <cp:contentStatus/>
</cp:coreProperties>
</file>