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2390" windowHeight="8190" activeTab="0"/>
  </bookViews>
  <sheets>
    <sheet name="Fire_Severity" sheetId="1" r:id="rId1"/>
    <sheet name="Post_Flashover_Temperature" sheetId="2" r:id="rId2"/>
    <sheet name="Flashover_HRR" sheetId="3" r:id="rId3"/>
  </sheets>
  <definedNames>
    <definedName name="_xlnm.Print_Area" localSheetId="0">'Fire_Severity'!$A$7:$K$126</definedName>
    <definedName name="_xlnm.Print_Area" localSheetId="2">'Flashover_HRR'!$A$7:$K$202</definedName>
    <definedName name="_xlnm.Print_Area" localSheetId="1">'Post_Flashover_Temperature'!$A$7:$K$122</definedName>
  </definedNames>
  <calcPr fullCalcOnLoad="1"/>
</workbook>
</file>

<file path=xl/sharedStrings.xml><?xml version="1.0" encoding="utf-8"?>
<sst xmlns="http://schemas.openxmlformats.org/spreadsheetml/2006/main" count="421" uniqueCount="199">
  <si>
    <t>INPUT PARAMETERS</t>
  </si>
  <si>
    <t>COMPARTMENT INFORMATION</t>
  </si>
  <si>
    <r>
      <t>Compartment Width (w</t>
    </r>
    <r>
      <rPr>
        <vertAlign val="subscript"/>
        <sz val="10"/>
        <color indexed="10"/>
        <rFont val="Arial"/>
        <family val="2"/>
      </rPr>
      <t>c</t>
    </r>
    <r>
      <rPr>
        <sz val="10"/>
        <color indexed="10"/>
        <rFont val="Arial"/>
        <family val="2"/>
      </rPr>
      <t>)</t>
    </r>
  </si>
  <si>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</si>
  <si>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</si>
  <si>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</si>
  <si>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t>kW</t>
  </si>
  <si>
    <t>Area of Ventilation Opening Calculation</t>
  </si>
  <si>
    <t>Area of Compartment Enclosing Surface Boundaries</t>
  </si>
  <si>
    <t>The following calculations estimate the minimum heat release rate required to compartment flashover.</t>
  </si>
  <si>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</si>
  <si>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</si>
  <si>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t>Minimum Heat Release Rate for Flashover</t>
  </si>
  <si>
    <t>ft</t>
  </si>
  <si>
    <t>PREDICTING FLASHOVER HEAT RELEASE RATE</t>
  </si>
  <si>
    <r>
      <t>W</t>
    </r>
    <r>
      <rPr>
        <sz val="10"/>
        <color indexed="57"/>
        <rFont val="Arial"/>
        <family val="2"/>
      </rPr>
      <t xml:space="preserve"> =</t>
    </r>
  </si>
  <si>
    <t>°C</t>
  </si>
  <si>
    <t>°F</t>
  </si>
  <si>
    <t>Ventilation Factor Calculation</t>
  </si>
  <si>
    <t>THERMAL PROPERTIES DATA</t>
  </si>
  <si>
    <t>Aluminum (pure)</t>
  </si>
  <si>
    <t>Steel (0.5% Carbon)</t>
  </si>
  <si>
    <t>Concrete</t>
  </si>
  <si>
    <t>Brick</t>
  </si>
  <si>
    <t>Brick/Concrete Block</t>
  </si>
  <si>
    <t>Gypsum Board</t>
  </si>
  <si>
    <t>Plywood</t>
  </si>
  <si>
    <t>Fiber Insulation Board</t>
  </si>
  <si>
    <t>Chipboard</t>
  </si>
  <si>
    <t>Aerated Concrete</t>
  </si>
  <si>
    <t>Plasterboard</t>
  </si>
  <si>
    <t xml:space="preserve">Calcium Silicate Board </t>
  </si>
  <si>
    <t>Alumina Silicate Block</t>
  </si>
  <si>
    <t>Glass Fiber Insulation</t>
  </si>
  <si>
    <r>
      <t>Interior Lining Thickness (</t>
    </r>
    <r>
      <rPr>
        <sz val="10"/>
        <color indexed="10"/>
        <rFont val="Symbol"/>
        <family val="1"/>
      </rPr>
      <t>d</t>
    </r>
    <r>
      <rPr>
        <sz val="10"/>
        <color indexed="10"/>
        <rFont val="Arial"/>
        <family val="2"/>
      </rPr>
      <t>)</t>
    </r>
  </si>
  <si>
    <t>in</t>
  </si>
  <si>
    <t>METHOD OF McCAFFREY, QUINTIERE, AND HARKLEROAD (MQH)</t>
  </si>
  <si>
    <t>Interior Lining Thermal Conductivity (k)</t>
  </si>
  <si>
    <t>kW/m-K</t>
  </si>
  <si>
    <r>
      <t>h</t>
    </r>
    <r>
      <rPr>
        <vertAlign val="subscript"/>
        <sz val="10"/>
        <color indexed="57"/>
        <rFont val="Arial"/>
        <family val="2"/>
      </rPr>
      <t>k</t>
    </r>
    <r>
      <rPr>
        <sz val="10"/>
        <color indexed="57"/>
        <rFont val="Arial"/>
        <family val="2"/>
      </rPr>
      <t xml:space="preserve"> =</t>
    </r>
  </si>
  <si>
    <t>METHOD OF  BABRAUSKAS</t>
  </si>
  <si>
    <t>The following calculations estimate the compartment post-flashover temperature.</t>
  </si>
  <si>
    <t>METHOD OF THOMAS</t>
  </si>
  <si>
    <t>Select  Material</t>
  </si>
  <si>
    <t>Heat Transfer Coefficient Calculation</t>
  </si>
  <si>
    <t>METHOD OF BABRAUSKAS</t>
  </si>
  <si>
    <t>k (kW/m-K)</t>
  </si>
  <si>
    <t>Prepared by:</t>
  </si>
  <si>
    <t>Date</t>
  </si>
  <si>
    <t>Checked by:</t>
  </si>
  <si>
    <t>METHOD OF MARGARET LAW</t>
  </si>
  <si>
    <t>Parameters in YELLOW CELLS are Entered by the User.</t>
  </si>
  <si>
    <t>Calculate</t>
  </si>
  <si>
    <t>Parameters in GREEN CELLS are Automatically Selected from the DROP DOWN MENU for the Material Selected.</t>
  </si>
  <si>
    <t>Glass Plate</t>
  </si>
  <si>
    <t>COMPARTMENT AND FIRE HAZARD INFORMATION</t>
  </si>
  <si>
    <t>Total Fire or Fuel Load in Compartment (L)</t>
  </si>
  <si>
    <t>lb</t>
  </si>
  <si>
    <t>kg</t>
  </si>
  <si>
    <t>Btu/lb</t>
  </si>
  <si>
    <t>kJ/kg</t>
  </si>
  <si>
    <t>Properties of Wood</t>
  </si>
  <si>
    <t>Correlational Constant (K)</t>
  </si>
  <si>
    <t>(Law's Fire Severity Correlation)</t>
  </si>
  <si>
    <t>Total Fire or Fuel Load in Compartment Equivalent of Wood</t>
  </si>
  <si>
    <t>Area of Ventilation Opening</t>
  </si>
  <si>
    <t>min</t>
  </si>
  <si>
    <t>Hours</t>
  </si>
  <si>
    <r>
      <t>Fuel Heat of Combustion (</t>
    </r>
    <r>
      <rPr>
        <sz val="10"/>
        <color indexed="10"/>
        <rFont val="Symbol"/>
        <family val="1"/>
      </rPr>
      <t>D</t>
    </r>
    <r>
      <rPr>
        <sz val="10"/>
        <color indexed="10"/>
        <rFont val="Arial"/>
        <family val="2"/>
      </rPr>
      <t>H</t>
    </r>
    <r>
      <rPr>
        <vertAlign val="subscript"/>
        <sz val="10"/>
        <color indexed="10"/>
        <rFont val="Arial"/>
        <family val="2"/>
      </rPr>
      <t>c</t>
    </r>
    <r>
      <rPr>
        <sz val="10"/>
        <color indexed="10"/>
        <rFont val="Arial"/>
        <family val="2"/>
      </rPr>
      <t>)</t>
    </r>
  </si>
  <si>
    <t>Revision Log</t>
  </si>
  <si>
    <t>1805.0</t>
  </si>
  <si>
    <t>Expended Polystyrene</t>
  </si>
  <si>
    <t>User Specified Value</t>
  </si>
  <si>
    <t>Enter Value</t>
  </si>
  <si>
    <t>Original issue with final text.</t>
  </si>
  <si>
    <t>NOTE:</t>
  </si>
  <si>
    <t>Date:</t>
  </si>
  <si>
    <t>Organization:</t>
  </si>
  <si>
    <t>Additional Information:</t>
  </si>
  <si>
    <t>Description of Revision</t>
  </si>
  <si>
    <t>1805.1</t>
  </si>
  <si>
    <t>Revised e-mail addresses, corrected editorial errors, revised print pagination and print layout.</t>
  </si>
  <si>
    <t>PREDICTING COMPARTMENT FLASHOVER</t>
  </si>
  <si>
    <t>HEAT RELEASE RATE</t>
  </si>
  <si>
    <t>FIRE SEVERITY CALCULATIONS</t>
  </si>
  <si>
    <t>Version 1805.1</t>
  </si>
  <si>
    <t>(English Units)</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</si>
  <si>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</si>
  <si>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</si>
  <si>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</si>
  <si>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The following calculations estimate the fire severity or equivalent fire duration based on available fuel in a compartment with at least one vent opening.</t>
  </si>
  <si>
    <t>PREDICTING COMPARTMENT</t>
  </si>
  <si>
    <t>POST-FLASHOVER TEMPERATURE</t>
  </si>
  <si>
    <t>Answer</t>
  </si>
  <si>
    <r>
      <t>Q</t>
    </r>
    <r>
      <rPr>
        <b/>
        <vertAlign val="subscript"/>
        <sz val="18"/>
        <color indexed="8"/>
        <rFont val="Arial"/>
        <family val="2"/>
      </rPr>
      <t>FO</t>
    </r>
    <r>
      <rPr>
        <b/>
        <sz val="18"/>
        <color indexed="8"/>
        <rFont val="Arial"/>
        <family val="2"/>
      </rPr>
      <t xml:space="preserve"> = </t>
    </r>
  </si>
  <si>
    <t>Click on selection</t>
  </si>
  <si>
    <t>Scroll to desired material</t>
  </si>
  <si>
    <r>
      <t>min-m</t>
    </r>
    <r>
      <rPr>
        <vertAlign val="superscript"/>
        <sz val="10"/>
        <color indexed="8"/>
        <rFont val="Arial"/>
        <family val="2"/>
      </rPr>
      <t>2</t>
    </r>
    <r>
      <rPr>
        <sz val="10"/>
        <color indexed="8"/>
        <rFont val="Arial"/>
        <family val="2"/>
      </rPr>
      <t>/kg</t>
    </r>
  </si>
  <si>
    <r>
      <t>Wood Heat of Combustion (</t>
    </r>
    <r>
      <rPr>
        <b/>
        <sz val="10"/>
        <color indexed="57"/>
        <rFont val="Symbol"/>
        <family val="1"/>
      </rPr>
      <t>D</t>
    </r>
    <r>
      <rPr>
        <b/>
        <sz val="10"/>
        <color indexed="57"/>
        <rFont val="Arial"/>
        <family val="2"/>
      </rPr>
      <t>H</t>
    </r>
    <r>
      <rPr>
        <b/>
        <vertAlign val="subscript"/>
        <sz val="10"/>
        <color indexed="57"/>
        <rFont val="Arial"/>
        <family val="2"/>
      </rPr>
      <t>c, wood</t>
    </r>
    <r>
      <rPr>
        <b/>
        <sz val="10"/>
        <color indexed="57"/>
        <rFont val="Arial"/>
        <family val="2"/>
      </rPr>
      <t>)</t>
    </r>
  </si>
  <si>
    <r>
      <t>Reference: Simplified Fire Growth Calculation, NFPA Fire Protection Handbook, 19</t>
    </r>
    <r>
      <rPr>
        <i/>
        <vertAlign val="superscript"/>
        <sz val="10"/>
        <color indexed="10"/>
        <rFont val="Arial"/>
        <family val="2"/>
      </rPr>
      <t>th</t>
    </r>
    <r>
      <rPr>
        <i/>
        <sz val="10"/>
        <color indexed="10"/>
        <rFont val="Arial"/>
        <family val="2"/>
      </rPr>
      <t xml:space="preserve"> Edition, 2003, p. 3-137.</t>
    </r>
  </si>
  <si>
    <t xml:space="preserve">Where, </t>
  </si>
  <si>
    <r>
      <t>t</t>
    </r>
    <r>
      <rPr>
        <vertAlign val="subscript"/>
        <sz val="10"/>
        <color indexed="57"/>
        <rFont val="Arial"/>
        <family val="2"/>
      </rPr>
      <t>f</t>
    </r>
    <r>
      <rPr>
        <sz val="10"/>
        <color indexed="57"/>
        <rFont val="Arial"/>
        <family val="2"/>
      </rPr>
      <t xml:space="preserve"> =</t>
    </r>
  </si>
  <si>
    <r>
      <t>t</t>
    </r>
    <r>
      <rPr>
        <b/>
        <vertAlign val="subscript"/>
        <sz val="18"/>
        <color indexed="57"/>
        <rFont val="Arial"/>
        <family val="2"/>
      </rPr>
      <t>f</t>
    </r>
    <r>
      <rPr>
        <b/>
        <sz val="18"/>
        <color indexed="57"/>
        <rFont val="Arial"/>
        <family val="2"/>
      </rPr>
      <t xml:space="preserve"> =</t>
    </r>
  </si>
  <si>
    <r>
      <t>K L</t>
    </r>
    <r>
      <rPr>
        <b/>
        <vertAlign val="subscript"/>
        <sz val="18"/>
        <color indexed="57"/>
        <rFont val="Arial"/>
        <family val="2"/>
      </rPr>
      <t>eq</t>
    </r>
    <r>
      <rPr>
        <b/>
        <sz val="18"/>
        <color indexed="57"/>
        <rFont val="Arial"/>
        <family val="2"/>
      </rPr>
      <t xml:space="preserve"> / (A</t>
    </r>
    <r>
      <rPr>
        <b/>
        <vertAlign val="subscript"/>
        <sz val="18"/>
        <color indexed="57"/>
        <rFont val="Arial"/>
        <family val="2"/>
      </rPr>
      <t>v</t>
    </r>
    <r>
      <rPr>
        <b/>
        <sz val="18"/>
        <color indexed="57"/>
        <rFont val="Arial"/>
        <family val="2"/>
      </rPr>
      <t xml:space="preserve"> A</t>
    </r>
    <r>
      <rPr>
        <b/>
        <vertAlign val="subscript"/>
        <sz val="18"/>
        <color indexed="57"/>
        <rFont val="Arial"/>
        <family val="2"/>
      </rPr>
      <t>T</t>
    </r>
    <r>
      <rPr>
        <b/>
        <sz val="18"/>
        <color indexed="57"/>
        <rFont val="Arial"/>
        <family val="2"/>
      </rPr>
      <t>)</t>
    </r>
    <r>
      <rPr>
        <b/>
        <vertAlign val="superscript"/>
        <sz val="18"/>
        <color indexed="57"/>
        <rFont val="Arial"/>
        <family val="2"/>
      </rPr>
      <t>1/2</t>
    </r>
  </si>
  <si>
    <t>K =</t>
  </si>
  <si>
    <r>
      <t>L</t>
    </r>
    <r>
      <rPr>
        <vertAlign val="subscript"/>
        <sz val="10"/>
        <color indexed="57"/>
        <rFont val="Arial"/>
        <family val="2"/>
      </rPr>
      <t>eq</t>
    </r>
    <r>
      <rPr>
        <sz val="10"/>
        <color indexed="57"/>
        <rFont val="Arial"/>
        <family val="2"/>
      </rPr>
      <t xml:space="preserve"> =</t>
    </r>
  </si>
  <si>
    <r>
      <t>A</t>
    </r>
    <r>
      <rPr>
        <vertAlign val="subscript"/>
        <sz val="10"/>
        <color indexed="57"/>
        <rFont val="Arial"/>
        <family val="2"/>
      </rPr>
      <t>v</t>
    </r>
    <r>
      <rPr>
        <sz val="10"/>
        <color indexed="57"/>
        <rFont val="Arial"/>
        <family val="2"/>
      </rPr>
      <t xml:space="preserve"> =</t>
    </r>
  </si>
  <si>
    <r>
      <t>A</t>
    </r>
    <r>
      <rPr>
        <vertAlign val="subscript"/>
        <sz val="10"/>
        <color indexed="57"/>
        <rFont val="Arial"/>
        <family val="2"/>
      </rPr>
      <t>T</t>
    </r>
    <r>
      <rPr>
        <sz val="10"/>
        <color indexed="57"/>
        <rFont val="Arial"/>
        <family val="2"/>
      </rPr>
      <t xml:space="preserve"> =</t>
    </r>
  </si>
  <si>
    <t>fire severity or duration (min)</t>
  </si>
  <si>
    <r>
      <t>correlational constant (min-m</t>
    </r>
    <r>
      <rPr>
        <vertAlign val="superscript"/>
        <sz val="10"/>
        <color indexed="57"/>
        <rFont val="Arial"/>
        <family val="2"/>
      </rPr>
      <t>2</t>
    </r>
    <r>
      <rPr>
        <sz val="10"/>
        <color indexed="57"/>
        <rFont val="Arial"/>
        <family val="2"/>
      </rPr>
      <t>/kg)</t>
    </r>
  </si>
  <si>
    <t>total fire or fuel load in compartment equivalent of wood (kg)</t>
  </si>
  <si>
    <r>
      <t>area of ventilation opening (m</t>
    </r>
    <r>
      <rPr>
        <vertAlign val="superscript"/>
        <sz val="10"/>
        <color indexed="57"/>
        <rFont val="Arial"/>
        <family val="2"/>
      </rPr>
      <t>2</t>
    </r>
    <r>
      <rPr>
        <sz val="10"/>
        <color indexed="57"/>
        <rFont val="Arial"/>
        <family val="2"/>
      </rPr>
      <t>)</t>
    </r>
  </si>
  <si>
    <r>
      <t>total area of the compartment enclosing surface boundaries excluding area of vent openings (m</t>
    </r>
    <r>
      <rPr>
        <vertAlign val="superscript"/>
        <sz val="10"/>
        <color indexed="57"/>
        <rFont val="Arial"/>
        <family val="2"/>
      </rPr>
      <t>2</t>
    </r>
    <r>
      <rPr>
        <sz val="10"/>
        <color indexed="57"/>
        <rFont val="Arial"/>
        <family val="2"/>
      </rPr>
      <t>)</t>
    </r>
  </si>
  <si>
    <r>
      <t>L</t>
    </r>
    <r>
      <rPr>
        <b/>
        <vertAlign val="subscript"/>
        <sz val="16"/>
        <color indexed="57"/>
        <rFont val="Arial"/>
        <family val="2"/>
      </rPr>
      <t>eq</t>
    </r>
    <r>
      <rPr>
        <b/>
        <sz val="16"/>
        <color indexed="57"/>
        <rFont val="Arial"/>
        <family val="2"/>
      </rPr>
      <t xml:space="preserve"> =</t>
    </r>
  </si>
  <si>
    <t>L =</t>
  </si>
  <si>
    <r>
      <t>D</t>
    </r>
    <r>
      <rPr>
        <sz val="10"/>
        <color indexed="57"/>
        <rFont val="Arial"/>
        <family val="2"/>
      </rPr>
      <t>H</t>
    </r>
    <r>
      <rPr>
        <vertAlign val="subscript"/>
        <sz val="10"/>
        <color indexed="57"/>
        <rFont val="Arial"/>
        <family val="2"/>
      </rPr>
      <t>c</t>
    </r>
    <r>
      <rPr>
        <sz val="10"/>
        <color indexed="57"/>
        <rFont val="Arial"/>
        <family val="2"/>
      </rPr>
      <t xml:space="preserve"> =</t>
    </r>
  </si>
  <si>
    <r>
      <t>D</t>
    </r>
    <r>
      <rPr>
        <sz val="10"/>
        <color indexed="57"/>
        <rFont val="Arial"/>
        <family val="2"/>
      </rPr>
      <t>H</t>
    </r>
    <r>
      <rPr>
        <vertAlign val="subscript"/>
        <sz val="10"/>
        <color indexed="57"/>
        <rFont val="Arial"/>
        <family val="2"/>
      </rPr>
      <t>c, wood</t>
    </r>
    <r>
      <rPr>
        <sz val="10"/>
        <color indexed="57"/>
        <rFont val="Arial"/>
        <family val="2"/>
      </rPr>
      <t xml:space="preserve"> =</t>
    </r>
  </si>
  <si>
    <t>total fire or fuel load in equivalent of wood (kg)</t>
  </si>
  <si>
    <t>total fire or fuel load in compartment (kg)</t>
  </si>
  <si>
    <t>fuel heat of combustion (kJ/kg)</t>
  </si>
  <si>
    <t>wood heat of combustion (kJ/kg)</t>
  </si>
  <si>
    <r>
      <t xml:space="preserve">L x </t>
    </r>
    <r>
      <rPr>
        <b/>
        <sz val="16"/>
        <color indexed="57"/>
        <rFont val="Symbol"/>
        <family val="1"/>
      </rPr>
      <t>D</t>
    </r>
    <r>
      <rPr>
        <b/>
        <sz val="16"/>
        <color indexed="57"/>
        <rFont val="Arial"/>
        <family val="2"/>
      </rPr>
      <t>H</t>
    </r>
    <r>
      <rPr>
        <b/>
        <vertAlign val="subscript"/>
        <sz val="16"/>
        <color indexed="57"/>
        <rFont val="Arial"/>
        <family val="2"/>
      </rPr>
      <t>c</t>
    </r>
    <r>
      <rPr>
        <b/>
        <sz val="16"/>
        <color indexed="57"/>
        <rFont val="Arial"/>
        <family val="2"/>
      </rPr>
      <t xml:space="preserve"> / </t>
    </r>
    <r>
      <rPr>
        <b/>
        <sz val="16"/>
        <color indexed="57"/>
        <rFont val="Symbol"/>
        <family val="1"/>
      </rPr>
      <t>D</t>
    </r>
    <r>
      <rPr>
        <b/>
        <sz val="16"/>
        <color indexed="57"/>
        <rFont val="Arial"/>
        <family val="2"/>
      </rPr>
      <t>H</t>
    </r>
    <r>
      <rPr>
        <b/>
        <vertAlign val="subscript"/>
        <sz val="16"/>
        <color indexed="57"/>
        <rFont val="Arial"/>
        <family val="2"/>
      </rPr>
      <t>c, wood</t>
    </r>
  </si>
  <si>
    <r>
      <t>L</t>
    </r>
    <r>
      <rPr>
        <b/>
        <vertAlign val="subscript"/>
        <sz val="16"/>
        <color indexed="57"/>
        <rFont val="Arial"/>
        <family val="2"/>
      </rPr>
      <t>eq</t>
    </r>
    <r>
      <rPr>
        <b/>
        <sz val="16"/>
        <color indexed="57"/>
        <rFont val="Arial"/>
        <family val="2"/>
      </rPr>
      <t xml:space="preserve"> = </t>
    </r>
  </si>
  <si>
    <r>
      <t>A</t>
    </r>
    <r>
      <rPr>
        <b/>
        <vertAlign val="subscript"/>
        <sz val="16"/>
        <color indexed="57"/>
        <rFont val="Arial"/>
        <family val="2"/>
      </rPr>
      <t>v</t>
    </r>
    <r>
      <rPr>
        <b/>
        <sz val="16"/>
        <color indexed="57"/>
        <rFont val="Arial"/>
        <family val="2"/>
      </rPr>
      <t xml:space="preserve"> =</t>
    </r>
  </si>
  <si>
    <r>
      <t>(w</t>
    </r>
    <r>
      <rPr>
        <b/>
        <vertAlign val="subscript"/>
        <sz val="16"/>
        <color indexed="57"/>
        <rFont val="Arial"/>
        <family val="2"/>
      </rPr>
      <t>v</t>
    </r>
    <r>
      <rPr>
        <b/>
        <sz val="16"/>
        <color indexed="57"/>
        <rFont val="Arial"/>
        <family val="2"/>
      </rPr>
      <t>) (h</t>
    </r>
    <r>
      <rPr>
        <b/>
        <vertAlign val="subscript"/>
        <sz val="16"/>
        <color indexed="57"/>
        <rFont val="Arial"/>
        <family val="2"/>
      </rPr>
      <t>v</t>
    </r>
    <r>
      <rPr>
        <b/>
        <sz val="16"/>
        <color indexed="57"/>
        <rFont val="Arial"/>
        <family val="2"/>
      </rPr>
      <t>)</t>
    </r>
  </si>
  <si>
    <t>vent width (m)</t>
  </si>
  <si>
    <t>vent height (m)</t>
  </si>
  <si>
    <r>
      <t>w</t>
    </r>
    <r>
      <rPr>
        <vertAlign val="subscript"/>
        <sz val="10"/>
        <color indexed="57"/>
        <rFont val="Arial"/>
        <family val="2"/>
      </rPr>
      <t>v</t>
    </r>
    <r>
      <rPr>
        <sz val="10"/>
        <color indexed="57"/>
        <rFont val="Arial"/>
        <family val="2"/>
      </rPr>
      <t xml:space="preserve"> =</t>
    </r>
  </si>
  <si>
    <r>
      <t>h</t>
    </r>
    <r>
      <rPr>
        <vertAlign val="subscript"/>
        <sz val="10"/>
        <color indexed="57"/>
        <rFont val="Arial"/>
        <family val="2"/>
      </rPr>
      <t>v</t>
    </r>
    <r>
      <rPr>
        <sz val="10"/>
        <color indexed="57"/>
        <rFont val="Arial"/>
        <family val="2"/>
      </rPr>
      <t xml:space="preserve"> =</t>
    </r>
  </si>
  <si>
    <r>
      <t>A</t>
    </r>
    <r>
      <rPr>
        <b/>
        <vertAlign val="subscript"/>
        <sz val="16"/>
        <color indexed="57"/>
        <rFont val="Arial"/>
        <family val="2"/>
      </rPr>
      <t>v</t>
    </r>
    <r>
      <rPr>
        <b/>
        <sz val="16"/>
        <color indexed="57"/>
        <rFont val="Arial"/>
        <family val="2"/>
      </rPr>
      <t xml:space="preserve"> = </t>
    </r>
  </si>
  <si>
    <r>
      <t>[2(w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t>
    </r>
    <r>
      <rPr>
        <b/>
        <vertAlign val="subscript"/>
        <sz val="16"/>
        <color indexed="57"/>
        <rFont val="Arial"/>
        <family val="2"/>
      </rPr>
      <t xml:space="preserve"> </t>
    </r>
    <r>
      <rPr>
        <b/>
        <sz val="16"/>
        <color indexed="57"/>
        <rFont val="Arial"/>
        <family val="2"/>
      </rPr>
      <t>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A</t>
    </r>
    <r>
      <rPr>
        <b/>
        <vertAlign val="subscript"/>
        <sz val="16"/>
        <color indexed="57"/>
        <rFont val="Arial"/>
        <family val="2"/>
      </rPr>
      <t>v</t>
    </r>
  </si>
  <si>
    <r>
      <t>A</t>
    </r>
    <r>
      <rPr>
        <b/>
        <vertAlign val="subscript"/>
        <sz val="16"/>
        <color indexed="57"/>
        <rFont val="Arial"/>
        <family val="2"/>
      </rPr>
      <t>T</t>
    </r>
    <r>
      <rPr>
        <b/>
        <sz val="16"/>
        <color indexed="57"/>
        <rFont val="Arial"/>
        <family val="2"/>
      </rPr>
      <t xml:space="preserve"> =</t>
    </r>
  </si>
  <si>
    <t>compartment width (m)</t>
  </si>
  <si>
    <t>compartment length (m)</t>
  </si>
  <si>
    <t>compartment height (m)</t>
  </si>
  <si>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</si>
  <si>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</si>
  <si>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t>
    </r>
  </si>
  <si>
    <r>
      <t>m</t>
    </r>
    <r>
      <rPr>
        <b/>
        <vertAlign val="superscript"/>
        <sz val="16"/>
        <color indexed="57"/>
        <rFont val="Arial"/>
        <family val="2"/>
      </rPr>
      <t>2</t>
    </r>
  </si>
  <si>
    <r>
      <t>A</t>
    </r>
    <r>
      <rPr>
        <b/>
        <vertAlign val="subscript"/>
        <sz val="16"/>
        <color indexed="57"/>
        <rFont val="Arial"/>
        <family val="2"/>
      </rPr>
      <t>T</t>
    </r>
    <r>
      <rPr>
        <b/>
        <sz val="16"/>
        <color indexed="57"/>
        <rFont val="Arial"/>
        <family val="2"/>
      </rPr>
      <t xml:space="preserve"> = </t>
    </r>
  </si>
  <si>
    <r>
      <t>t</t>
    </r>
    <r>
      <rPr>
        <b/>
        <vertAlign val="subscript"/>
        <sz val="18"/>
        <color indexed="8"/>
        <rFont val="Arial"/>
        <family val="2"/>
      </rPr>
      <t>f</t>
    </r>
    <r>
      <rPr>
        <b/>
        <sz val="18"/>
        <color indexed="8"/>
        <rFont val="Arial"/>
        <family val="2"/>
      </rPr>
      <t xml:space="preserve"> =</t>
    </r>
  </si>
  <si>
    <r>
      <t>T</t>
    </r>
    <r>
      <rPr>
        <b/>
        <vertAlign val="subscript"/>
        <sz val="18"/>
        <color indexed="8"/>
        <rFont val="Arial"/>
        <family val="2"/>
      </rPr>
      <t>PFO (max)</t>
    </r>
    <r>
      <rPr>
        <b/>
        <sz val="18"/>
        <color indexed="8"/>
        <rFont val="Arial"/>
        <family val="2"/>
      </rPr>
      <t xml:space="preserve"> = </t>
    </r>
  </si>
  <si>
    <r>
      <t>6000 (1 - e</t>
    </r>
    <r>
      <rPr>
        <b/>
        <vertAlign val="superscript"/>
        <sz val="18"/>
        <color indexed="57"/>
        <rFont val="Arial"/>
        <family val="2"/>
      </rPr>
      <t>-0.1</t>
    </r>
    <r>
      <rPr>
        <b/>
        <vertAlign val="superscript"/>
        <sz val="18"/>
        <color indexed="57"/>
        <rFont val="Symbol"/>
        <family val="1"/>
      </rPr>
      <t>W</t>
    </r>
    <r>
      <rPr>
        <b/>
        <sz val="18"/>
        <color indexed="57"/>
        <rFont val="Arial"/>
        <family val="2"/>
      </rPr>
      <t>) / (√</t>
    </r>
    <r>
      <rPr>
        <b/>
        <sz val="18"/>
        <color indexed="57"/>
        <rFont val="Symbol"/>
        <family val="1"/>
      </rPr>
      <t>W</t>
    </r>
    <r>
      <rPr>
        <b/>
        <sz val="18"/>
        <color indexed="57"/>
        <rFont val="Arial"/>
        <family val="2"/>
      </rPr>
      <t>)</t>
    </r>
  </si>
  <si>
    <r>
      <t>T</t>
    </r>
    <r>
      <rPr>
        <b/>
        <vertAlign val="subscript"/>
        <sz val="18"/>
        <color indexed="57"/>
        <rFont val="Arial"/>
        <family val="2"/>
      </rPr>
      <t>PFO (max)</t>
    </r>
    <r>
      <rPr>
        <b/>
        <sz val="18"/>
        <color indexed="57"/>
        <rFont val="Arial"/>
        <family val="2"/>
      </rPr>
      <t xml:space="preserve"> =</t>
    </r>
  </si>
  <si>
    <r>
      <t>Reference: SFPE Handbook of Fire Protection Engineering, 3</t>
    </r>
    <r>
      <rPr>
        <i/>
        <vertAlign val="superscript"/>
        <sz val="10"/>
        <color indexed="10"/>
        <rFont val="Arial"/>
        <family val="2"/>
      </rPr>
      <t>rd</t>
    </r>
    <r>
      <rPr>
        <i/>
        <sz val="10"/>
        <color indexed="10"/>
        <rFont val="Arial"/>
        <family val="2"/>
      </rPr>
      <t xml:space="preserve"> Edition, 2002, Page 3-183.</t>
    </r>
  </si>
  <si>
    <r>
      <t>T</t>
    </r>
    <r>
      <rPr>
        <b/>
        <vertAlign val="subscript"/>
        <sz val="10"/>
        <color indexed="57"/>
        <rFont val="Arial"/>
        <family val="2"/>
      </rPr>
      <t>PFO (max)</t>
    </r>
    <r>
      <rPr>
        <b/>
        <sz val="10"/>
        <color indexed="57"/>
        <rFont val="Arial"/>
        <family val="2"/>
      </rPr>
      <t xml:space="preserve"> =</t>
    </r>
  </si>
  <si>
    <t>maximum compartment post-flashover temperature (°C)</t>
  </si>
  <si>
    <t>ventilation factor</t>
  </si>
  <si>
    <r>
      <t>W</t>
    </r>
    <r>
      <rPr>
        <b/>
        <sz val="10"/>
        <color indexed="57"/>
        <rFont val="Arial"/>
        <family val="2"/>
      </rPr>
      <t xml:space="preserve"> =</t>
    </r>
  </si>
  <si>
    <r>
      <t>T</t>
    </r>
    <r>
      <rPr>
        <b/>
        <vertAlign val="subscript"/>
        <sz val="18"/>
        <color indexed="57"/>
        <rFont val="Arial"/>
        <family val="2"/>
      </rPr>
      <t>PFO (max)</t>
    </r>
    <r>
      <rPr>
        <b/>
        <sz val="18"/>
        <color indexed="57"/>
        <rFont val="Arial"/>
        <family val="2"/>
      </rPr>
      <t xml:space="preserve"> =</t>
    </r>
  </si>
  <si>
    <t>height of ventilation opening (m)</t>
  </si>
  <si>
    <r>
      <t>W</t>
    </r>
    <r>
      <rPr>
        <b/>
        <sz val="16"/>
        <color indexed="57"/>
        <rFont val="Arial"/>
        <family val="2"/>
      </rPr>
      <t xml:space="preserve"> =</t>
    </r>
  </si>
  <si>
    <r>
      <t>(A</t>
    </r>
    <r>
      <rPr>
        <b/>
        <vertAlign val="subscript"/>
        <sz val="16"/>
        <color indexed="57"/>
        <rFont val="Arial"/>
        <family val="2"/>
      </rPr>
      <t>T</t>
    </r>
    <r>
      <rPr>
        <b/>
        <sz val="16"/>
        <color indexed="57"/>
        <rFont val="Arial"/>
        <family val="2"/>
      </rPr>
      <t xml:space="preserve"> - A</t>
    </r>
    <r>
      <rPr>
        <b/>
        <vertAlign val="subscript"/>
        <sz val="16"/>
        <color indexed="57"/>
        <rFont val="Arial"/>
        <family val="2"/>
      </rPr>
      <t>v</t>
    </r>
    <r>
      <rPr>
        <b/>
        <sz val="16"/>
        <color indexed="57"/>
        <rFont val="Arial"/>
        <family val="2"/>
      </rPr>
      <t>) / A</t>
    </r>
    <r>
      <rPr>
        <b/>
        <vertAlign val="subscript"/>
        <sz val="16"/>
        <color indexed="57"/>
        <rFont val="Arial"/>
        <family val="2"/>
      </rPr>
      <t>v</t>
    </r>
    <r>
      <rPr>
        <b/>
        <sz val="16"/>
        <color indexed="57"/>
        <rFont val="Arial"/>
        <family val="2"/>
      </rPr>
      <t xml:space="preserve"> (√h</t>
    </r>
    <r>
      <rPr>
        <b/>
        <vertAlign val="subscript"/>
        <sz val="16"/>
        <color indexed="57"/>
        <rFont val="Arial"/>
        <family val="2"/>
      </rPr>
      <t>v</t>
    </r>
    <r>
      <rPr>
        <b/>
        <sz val="16"/>
        <color indexed="57"/>
        <rFont val="Arial"/>
        <family val="2"/>
      </rPr>
      <t>)</t>
    </r>
  </si>
  <si>
    <t>Ventilation Factor</t>
  </si>
  <si>
    <r>
      <t>A</t>
    </r>
    <r>
      <rPr>
        <b/>
        <vertAlign val="subscript"/>
        <sz val="16"/>
        <color indexed="57"/>
        <rFont val="Arial"/>
        <family val="2"/>
      </rPr>
      <t>T</t>
    </r>
    <r>
      <rPr>
        <b/>
        <sz val="16"/>
        <color indexed="57"/>
        <rFont val="Arial"/>
        <family val="2"/>
      </rPr>
      <t xml:space="preserve"> =</t>
    </r>
  </si>
  <si>
    <r>
      <t>A</t>
    </r>
    <r>
      <rPr>
        <vertAlign val="subscript"/>
        <sz val="10"/>
        <color indexed="57"/>
        <rFont val="Arial"/>
        <family val="2"/>
      </rPr>
      <t>T</t>
    </r>
    <r>
      <rPr>
        <sz val="10"/>
        <color indexed="57"/>
        <rFont val="Arial"/>
        <family val="2"/>
      </rPr>
      <t xml:space="preserve"> =</t>
    </r>
  </si>
  <si>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</si>
  <si>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</si>
  <si>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t>
    </r>
  </si>
  <si>
    <r>
      <t>A</t>
    </r>
    <r>
      <rPr>
        <vertAlign val="subscript"/>
        <sz val="10"/>
        <color indexed="57"/>
        <rFont val="Arial"/>
        <family val="2"/>
      </rPr>
      <t>v</t>
    </r>
    <r>
      <rPr>
        <sz val="10"/>
        <color indexed="57"/>
        <rFont val="Arial"/>
        <family val="2"/>
      </rPr>
      <t xml:space="preserve"> =</t>
    </r>
  </si>
  <si>
    <r>
      <t>m</t>
    </r>
    <r>
      <rPr>
        <b/>
        <vertAlign val="superscript"/>
        <sz val="16"/>
        <color indexed="57"/>
        <rFont val="Arial"/>
        <family val="2"/>
      </rPr>
      <t>-1/2</t>
    </r>
  </si>
  <si>
    <r>
      <t>Reference: SFPE Handbook of Fire Protection Engineering, 3</t>
    </r>
    <r>
      <rPr>
        <i/>
        <vertAlign val="superscript"/>
        <sz val="10"/>
        <color indexed="10"/>
        <rFont val="Arial"/>
        <family val="2"/>
      </rPr>
      <t>rd</t>
    </r>
    <r>
      <rPr>
        <i/>
        <sz val="10"/>
        <color indexed="10"/>
        <rFont val="Arial"/>
        <family val="2"/>
      </rPr>
      <t xml:space="preserve"> Edition, 2002, Page 3-184.</t>
    </r>
  </si>
  <si>
    <r>
      <t>Q</t>
    </r>
    <r>
      <rPr>
        <vertAlign val="subscript"/>
        <sz val="10"/>
        <color indexed="57"/>
        <rFont val="Arial"/>
        <family val="2"/>
      </rPr>
      <t>FO</t>
    </r>
    <r>
      <rPr>
        <sz val="10"/>
        <color indexed="57"/>
        <rFont val="Arial"/>
        <family val="2"/>
      </rPr>
      <t xml:space="preserve"> =</t>
    </r>
  </si>
  <si>
    <r>
      <t>Q</t>
    </r>
    <r>
      <rPr>
        <b/>
        <vertAlign val="subscript"/>
        <sz val="18"/>
        <color indexed="57"/>
        <rFont val="Arial"/>
        <family val="2"/>
      </rPr>
      <t>FO</t>
    </r>
    <r>
      <rPr>
        <b/>
        <sz val="18"/>
        <color indexed="57"/>
        <rFont val="Arial"/>
        <family val="2"/>
      </rPr>
      <t xml:space="preserve"> =</t>
    </r>
  </si>
  <si>
    <r>
      <t>610 √(h</t>
    </r>
    <r>
      <rPr>
        <b/>
        <vertAlign val="subscript"/>
        <sz val="18"/>
        <color indexed="57"/>
        <rFont val="Arial"/>
        <family val="2"/>
      </rPr>
      <t>k</t>
    </r>
    <r>
      <rPr>
        <b/>
        <sz val="18"/>
        <color indexed="57"/>
        <rFont val="Arial"/>
        <family val="2"/>
      </rPr>
      <t xml:space="preserve"> A</t>
    </r>
    <r>
      <rPr>
        <b/>
        <vertAlign val="subscript"/>
        <sz val="18"/>
        <color indexed="57"/>
        <rFont val="Arial"/>
        <family val="2"/>
      </rPr>
      <t>T</t>
    </r>
    <r>
      <rPr>
        <b/>
        <sz val="18"/>
        <color indexed="57"/>
        <rFont val="Arial"/>
        <family val="2"/>
      </rPr>
      <t xml:space="preserve">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</si>
  <si>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t>heat release rate necessary for flashover (kW)</t>
  </si>
  <si>
    <r>
      <t>effective heat transfer coefficient (kW/m</t>
    </r>
    <r>
      <rPr>
        <vertAlign val="superscript"/>
        <sz val="10"/>
        <color indexed="57"/>
        <rFont val="Arial"/>
        <family val="2"/>
      </rPr>
      <t>2</t>
    </r>
    <r>
      <rPr>
        <sz val="10"/>
        <color indexed="57"/>
        <rFont val="Arial"/>
        <family val="2"/>
      </rPr>
      <t>-K)</t>
    </r>
  </si>
  <si>
    <r>
      <t>h</t>
    </r>
    <r>
      <rPr>
        <b/>
        <vertAlign val="subscript"/>
        <sz val="16"/>
        <color indexed="57"/>
        <rFont val="Arial"/>
        <family val="2"/>
      </rPr>
      <t>k</t>
    </r>
    <r>
      <rPr>
        <b/>
        <sz val="16"/>
        <color indexed="57"/>
        <rFont val="Arial"/>
        <family val="2"/>
      </rPr>
      <t xml:space="preserve"> =</t>
    </r>
  </si>
  <si>
    <r>
      <t>k/</t>
    </r>
    <r>
      <rPr>
        <b/>
        <sz val="16"/>
        <color indexed="57"/>
        <rFont val="Symbol"/>
        <family val="1"/>
      </rPr>
      <t>d</t>
    </r>
  </si>
  <si>
    <t>Assuming that compartment has been heated thoroughly before flashover, i.e., t &gt; tp.</t>
  </si>
  <si>
    <t>interior lining thermal conductivity (kW/m-K)</t>
  </si>
  <si>
    <t>interior lining thickness (m)</t>
  </si>
  <si>
    <t>k =</t>
  </si>
  <si>
    <r>
      <t>d</t>
    </r>
    <r>
      <rPr>
        <sz val="10"/>
        <color indexed="57"/>
        <rFont val="Arial"/>
        <family val="2"/>
      </rPr>
      <t xml:space="preserve"> =</t>
    </r>
  </si>
  <si>
    <r>
      <t>kW/m</t>
    </r>
    <r>
      <rPr>
        <b/>
        <vertAlign val="superscript"/>
        <sz val="16"/>
        <color indexed="57"/>
        <rFont val="Arial"/>
        <family val="2"/>
      </rPr>
      <t>2</t>
    </r>
    <r>
      <rPr>
        <b/>
        <sz val="16"/>
        <color indexed="57"/>
        <rFont val="Arial"/>
        <family val="2"/>
      </rPr>
      <t>-K</t>
    </r>
  </si>
  <si>
    <r>
      <t>total area of the compartment enclosing surface boundaries excluding area of vent openings (m</t>
    </r>
    <r>
      <rPr>
        <vertAlign val="superscript"/>
        <sz val="10"/>
        <color indexed="57"/>
        <rFont val="Arial"/>
        <family val="2"/>
      </rPr>
      <t>2</t>
    </r>
    <r>
      <rPr>
        <sz val="10"/>
        <color indexed="57"/>
        <rFont val="Arial"/>
        <family val="2"/>
      </rPr>
      <t>)</t>
    </r>
  </si>
  <si>
    <r>
      <t>area of ventilation opening (m</t>
    </r>
    <r>
      <rPr>
        <vertAlign val="superscript"/>
        <sz val="10"/>
        <color indexed="57"/>
        <rFont val="Arial"/>
        <family val="2"/>
      </rPr>
      <t>2</t>
    </r>
    <r>
      <rPr>
        <sz val="10"/>
        <color indexed="57"/>
        <rFont val="Arial"/>
        <family val="2"/>
      </rPr>
      <t>)</t>
    </r>
  </si>
  <si>
    <r>
      <t>A</t>
    </r>
    <r>
      <rPr>
        <b/>
        <vertAlign val="subscript"/>
        <sz val="18"/>
        <color indexed="57"/>
        <rFont val="Arial"/>
        <family val="2"/>
      </rPr>
      <t>T</t>
    </r>
    <r>
      <rPr>
        <b/>
        <sz val="18"/>
        <color indexed="57"/>
        <rFont val="Arial"/>
        <family val="2"/>
      </rPr>
      <t xml:space="preserve"> =</t>
    </r>
  </si>
  <si>
    <r>
      <t>Q</t>
    </r>
    <r>
      <rPr>
        <b/>
        <vertAlign val="subscript"/>
        <sz val="18"/>
        <color indexed="57"/>
        <rFont val="Arial"/>
        <family val="2"/>
      </rPr>
      <t>FO</t>
    </r>
    <r>
      <rPr>
        <b/>
        <sz val="18"/>
        <color indexed="57"/>
        <rFont val="Arial"/>
        <family val="2"/>
      </rPr>
      <t xml:space="preserve"> =</t>
    </r>
  </si>
  <si>
    <r>
      <t>750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</si>
  <si>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r>
      <t>7.8 A</t>
    </r>
    <r>
      <rPr>
        <b/>
        <vertAlign val="subscript"/>
        <sz val="18"/>
        <color indexed="57"/>
        <rFont val="Arial"/>
        <family val="2"/>
      </rPr>
      <t>T</t>
    </r>
    <r>
      <rPr>
        <b/>
        <sz val="18"/>
        <color indexed="57"/>
        <rFont val="Arial"/>
        <family val="2"/>
      </rPr>
      <t xml:space="preserve"> + 378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</si>
  <si>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t>CHAPTER 13</t>
  </si>
  <si>
    <t>O</t>
  </si>
  <si>
    <t>CALCULATION METHOD</t>
  </si>
  <si>
    <t>MATERIAL</t>
  </si>
  <si>
    <t>THERMAL CONDUCTIVITY</t>
  </si>
  <si>
    <t>Reference: Klote, J., J. Milke, Principles of Smoke Management, 2002, Page 270.</t>
  </si>
  <si>
    <t>The above calculations are based on principles developed in the NFPA Fire Protection Handbook, 19th Edition, 2003.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</si>
  <si>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The above calculations are based on principles developed in the SFPE Handbook of Fire Protection Engineering, 3rd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</si>
  <si>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LAW'S FIRE SEVERITY CORRELATION</t>
  </si>
  <si>
    <t>COMPARTMENT POST-FLASHOVER TEMPERATURE CALCULATION</t>
  </si>
  <si>
    <t>MINIMUM HEAT RELEASE RATE FOR FLASHOVER</t>
  </si>
  <si>
    <r>
      <t>Q</t>
    </r>
    <r>
      <rPr>
        <b/>
        <vertAlign val="subscript"/>
        <sz val="18"/>
        <color indexed="57"/>
        <rFont val="Arial"/>
        <family val="2"/>
      </rPr>
      <t>FO</t>
    </r>
    <r>
      <rPr>
        <b/>
        <sz val="18"/>
        <color indexed="57"/>
        <rFont val="Arial"/>
        <family val="2"/>
      </rPr>
      <t xml:space="preserve"> =</t>
    </r>
  </si>
  <si>
    <r>
      <t>610 √(h</t>
    </r>
    <r>
      <rPr>
        <b/>
        <vertAlign val="subscript"/>
        <sz val="18"/>
        <color indexed="57"/>
        <rFont val="Arial"/>
        <family val="2"/>
      </rPr>
      <t>k</t>
    </r>
    <r>
      <rPr>
        <b/>
        <sz val="18"/>
        <color indexed="57"/>
        <rFont val="Arial"/>
        <family val="2"/>
      </rPr>
      <t xml:space="preserve"> A</t>
    </r>
    <r>
      <rPr>
        <b/>
        <vertAlign val="subscript"/>
        <sz val="18"/>
        <color indexed="57"/>
        <rFont val="Arial"/>
        <family val="2"/>
      </rPr>
      <t>T</t>
    </r>
    <r>
      <rPr>
        <b/>
        <sz val="18"/>
        <color indexed="57"/>
        <rFont val="Arial"/>
        <family val="2"/>
      </rPr>
      <t xml:space="preserve"> A</t>
    </r>
    <r>
      <rPr>
        <b/>
        <vertAlign val="subscript"/>
        <sz val="18"/>
        <color indexed="57"/>
        <rFont val="Arial"/>
        <family val="2"/>
      </rPr>
      <t>v</t>
    </r>
    <r>
      <rPr>
        <b/>
        <sz val="18"/>
        <color indexed="57"/>
        <rFont val="Arial"/>
        <family val="2"/>
      </rPr>
      <t xml:space="preserve"> (√h</t>
    </r>
    <r>
      <rPr>
        <b/>
        <vertAlign val="subscript"/>
        <sz val="18"/>
        <color indexed="57"/>
        <rFont val="Arial"/>
        <family val="2"/>
      </rPr>
      <t>v</t>
    </r>
    <r>
      <rPr>
        <b/>
        <sz val="18"/>
        <color indexed="57"/>
        <rFont val="Arial"/>
        <family val="2"/>
      </rPr>
      <t>))</t>
    </r>
  </si>
  <si>
    <t>Summary of Results</t>
  </si>
  <si>
    <t>Flashover HRR</t>
  </si>
  <si>
    <t>Btu/sec</t>
  </si>
  <si>
    <t>March 2011</t>
  </si>
  <si>
    <t>December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</si>
</sst>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
    <numFmt numFmtId="167" formatCode="0.0000"/>
  </numFmts>
  <fonts count="92">
    <font>
      <sz val="10"/>
      <name val="Arial"/>
      <family val="0"/>
    </font>
    <font>
      <b/>
      <sz val="14"/>
      <name val="Arial"/>
      <family val="2"/>
    </font>
    <font>
      <b/>
      <sz val="10"/>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b/>
      <sz val="12"/>
      <color indexed="57"/>
      <name val="Arial"/>
      <family val="2"/>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2"/>
    </font>
    <font>
      <u val="single"/>
      <sz val="10"/>
      <color indexed="36"/>
      <name val="Arial"/>
      <family val="2"/>
    </font>
    <font>
      <sz val="10"/>
      <color indexed="57"/>
      <name val="Symbol"/>
      <family val="1"/>
    </font>
    <font>
      <sz val="10"/>
      <color indexed="10"/>
      <name val="Symbol"/>
      <family val="1"/>
    </font>
    <font>
      <b/>
      <sz val="11"/>
      <color indexed="10"/>
      <name val="Arial"/>
      <family val="2"/>
    </font>
    <font>
      <sz val="8"/>
      <color indexed="12"/>
      <name val="Symbol"/>
      <family val="1"/>
    </font>
    <font>
      <b/>
      <sz val="11"/>
      <color indexed="48"/>
      <name val="Arial"/>
      <family val="2"/>
    </font>
    <font>
      <b/>
      <sz val="12"/>
      <color indexed="13"/>
      <name val="Arial"/>
      <family val="2"/>
    </font>
    <font>
      <sz val="10"/>
      <color indexed="8"/>
      <name val="Arial"/>
      <family val="2"/>
    </font>
    <font>
      <b/>
      <sz val="11"/>
      <color indexed="9"/>
      <name val="Arial"/>
      <family val="2"/>
    </font>
    <font>
      <sz val="10"/>
      <color indexed="43"/>
      <name val="Arial"/>
      <family val="2"/>
    </font>
    <font>
      <sz val="11"/>
      <name val="Arial"/>
      <family val="2"/>
    </font>
    <font>
      <b/>
      <sz val="12"/>
      <color indexed="8"/>
      <name val="Arial"/>
      <family val="2"/>
    </font>
    <font>
      <b/>
      <sz val="11"/>
      <color indexed="8"/>
      <name val="Arial"/>
      <family val="2"/>
    </font>
    <font>
      <sz val="11"/>
      <color indexed="8"/>
      <name val="Arial"/>
      <family val="2"/>
    </font>
    <font>
      <b/>
      <sz val="18"/>
      <color indexed="10"/>
      <name val="Arial"/>
      <family val="2"/>
    </font>
    <font>
      <b/>
      <sz val="14"/>
      <color indexed="13"/>
      <name val="Arial"/>
      <family val="2"/>
    </font>
    <font>
      <b/>
      <sz val="18"/>
      <color indexed="8"/>
      <name val="Arial"/>
      <family val="2"/>
    </font>
    <font>
      <b/>
      <vertAlign val="subscript"/>
      <sz val="18"/>
      <color indexed="8"/>
      <name val="Arial"/>
      <family val="2"/>
    </font>
    <font>
      <b/>
      <sz val="16"/>
      <color indexed="10"/>
      <name val="Arial"/>
      <family val="2"/>
    </font>
    <font>
      <sz val="10"/>
      <color indexed="9"/>
      <name val="Arial"/>
      <family val="2"/>
    </font>
    <font>
      <i/>
      <sz val="10"/>
      <color indexed="10"/>
      <name val="Arial"/>
      <family val="2"/>
    </font>
    <font>
      <vertAlign val="superscript"/>
      <sz val="10"/>
      <color indexed="8"/>
      <name val="Arial"/>
      <family val="2"/>
    </font>
    <font>
      <b/>
      <sz val="10"/>
      <color indexed="57"/>
      <name val="Symbol"/>
      <family val="1"/>
    </font>
    <font>
      <b/>
      <vertAlign val="subscript"/>
      <sz val="10"/>
      <color indexed="57"/>
      <name val="Arial"/>
      <family val="2"/>
    </font>
    <font>
      <b/>
      <sz val="18"/>
      <color indexed="57"/>
      <name val="Arial"/>
      <family val="2"/>
    </font>
    <font>
      <i/>
      <vertAlign val="superscript"/>
      <sz val="10"/>
      <color indexed="10"/>
      <name val="Arial"/>
      <family val="2"/>
    </font>
    <font>
      <b/>
      <vertAlign val="subscript"/>
      <sz val="18"/>
      <color indexed="57"/>
      <name val="Arial"/>
      <family val="2"/>
    </font>
    <font>
      <b/>
      <vertAlign val="superscript"/>
      <sz val="18"/>
      <color indexed="57"/>
      <name val="Arial"/>
      <family val="2"/>
    </font>
    <font>
      <b/>
      <sz val="16"/>
      <color indexed="57"/>
      <name val="Arial"/>
      <family val="2"/>
    </font>
    <font>
      <b/>
      <sz val="16"/>
      <color indexed="57"/>
      <name val="Symbol"/>
      <family val="1"/>
    </font>
    <font>
      <b/>
      <vertAlign val="subscript"/>
      <sz val="16"/>
      <color indexed="57"/>
      <name val="Arial"/>
      <family val="2"/>
    </font>
    <font>
      <b/>
      <vertAlign val="superscript"/>
      <sz val="16"/>
      <color indexed="57"/>
      <name val="Arial"/>
      <family val="2"/>
    </font>
    <font>
      <b/>
      <vertAlign val="superscript"/>
      <sz val="18"/>
      <color indexed="57"/>
      <name val="Symbol"/>
      <family val="1"/>
    </font>
    <font>
      <b/>
      <sz val="18"/>
      <color indexed="57"/>
      <name val="Symbol"/>
      <family val="1"/>
    </font>
    <font>
      <b/>
      <sz val="10"/>
      <color indexed="48"/>
      <name val="Arial"/>
      <family val="2"/>
    </font>
    <font>
      <b/>
      <sz val="16"/>
      <name val="Arial"/>
      <family val="2"/>
    </font>
    <font>
      <b/>
      <sz val="15"/>
      <color indexed="8"/>
      <name val="Arial"/>
      <family val="2"/>
    </font>
    <font>
      <b/>
      <sz val="20"/>
      <color indexed="13"/>
      <name val="Arial"/>
      <family val="2"/>
    </font>
    <font>
      <b/>
      <sz val="17"/>
      <color indexed="8"/>
      <name val="Arial"/>
      <family val="2"/>
    </font>
    <font>
      <b/>
      <sz val="14"/>
      <color indexed="12"/>
      <name val="Arial"/>
      <family val="2"/>
    </font>
    <font>
      <sz val="11"/>
      <color indexed="12"/>
      <name val="Arial"/>
      <family val="2"/>
    </font>
    <font>
      <sz val="18"/>
      <name val="Arial"/>
      <family val="2"/>
    </font>
    <font>
      <b/>
      <sz val="16"/>
      <color indexed="13"/>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thick"/>
      <bottom>
        <color indexed="63"/>
      </bottom>
    </border>
    <border>
      <left>
        <color indexed="63"/>
      </left>
      <right>
        <color indexed="63"/>
      </right>
      <top>
        <color indexed="63"/>
      </top>
      <bottom style="double"/>
    </border>
    <border>
      <left style="thick"/>
      <right>
        <color indexed="63"/>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ck"/>
    </border>
    <border>
      <left style="thick"/>
      <right>
        <color indexed="63"/>
      </right>
      <top style="thick"/>
      <bottom>
        <color indexed="63"/>
      </bottom>
    </border>
    <border>
      <left style="thick"/>
      <right>
        <color indexed="63"/>
      </right>
      <top>
        <color indexed="63"/>
      </top>
      <bottom style="thick"/>
    </border>
    <border>
      <left style="medium"/>
      <right>
        <color indexed="63"/>
      </right>
      <top style="thick"/>
      <bottom>
        <color indexed="63"/>
      </bottom>
    </border>
    <border>
      <left>
        <color indexed="63"/>
      </left>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ck"/>
    </border>
    <border>
      <left>
        <color indexed="63"/>
      </left>
      <right style="medium"/>
      <top>
        <color indexed="63"/>
      </top>
      <bottom style="thick"/>
    </border>
    <border>
      <left>
        <color indexed="63"/>
      </left>
      <right style="thick"/>
      <top style="medium"/>
      <bottom>
        <color indexed="63"/>
      </bottom>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ck"/>
      <top>
        <color indexed="63"/>
      </top>
      <bottom>
        <color indexed="63"/>
      </bottom>
    </border>
    <border>
      <left>
        <color indexed="63"/>
      </left>
      <right style="medium"/>
      <top style="thick"/>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80">
    <xf numFmtId="0" fontId="0" fillId="0" borderId="0" xfId="0" applyAlignment="1">
      <alignment/>
    </xf>
    <xf numFmtId="0" fontId="24" fillId="0" borderId="0" xfId="57" applyFont="1" applyAlignment="1" applyProtection="1">
      <alignment horizontal="right"/>
      <protection hidden="1"/>
    </xf>
    <xf numFmtId="14" fontId="21" fillId="33" borderId="10"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protection hidden="1"/>
    </xf>
    <xf numFmtId="49" fontId="21" fillId="34" borderId="12" xfId="0" applyNumberFormat="1" applyFont="1" applyFill="1" applyBorder="1" applyAlignment="1" applyProtection="1">
      <alignment horizontal="center" vertical="top"/>
      <protection hidden="1"/>
    </xf>
    <xf numFmtId="49" fontId="21" fillId="34" borderId="13" xfId="0" applyNumberFormat="1" applyFont="1" applyFill="1" applyBorder="1" applyAlignment="1" applyProtection="1">
      <alignment horizontal="center" vertical="top"/>
      <protection hidden="1"/>
    </xf>
    <xf numFmtId="49" fontId="21" fillId="34" borderId="14" xfId="0" applyNumberFormat="1" applyFont="1" applyFill="1" applyBorder="1" applyAlignment="1" applyProtection="1">
      <alignment horizontal="center" vertical="top"/>
      <protection hidden="1"/>
    </xf>
    <xf numFmtId="0" fontId="27" fillId="0" borderId="0" xfId="0" applyFont="1" applyFill="1" applyBorder="1" applyAlignment="1" applyProtection="1">
      <alignment wrapText="1"/>
      <protection hidden="1"/>
    </xf>
    <xf numFmtId="2" fontId="0" fillId="33" borderId="10" xfId="0" applyNumberFormat="1" applyFill="1" applyBorder="1" applyAlignment="1" applyProtection="1">
      <alignment/>
      <protection locked="0"/>
    </xf>
    <xf numFmtId="2" fontId="0" fillId="33" borderId="10" xfId="0" applyNumberFormat="1" applyFill="1" applyBorder="1" applyAlignment="1" applyProtection="1">
      <alignment horizontal="right" vertical="center" wrapText="1"/>
      <protection locked="0"/>
    </xf>
    <xf numFmtId="0" fontId="0" fillId="35" borderId="10" xfId="0" applyNumberFormat="1" applyFill="1" applyBorder="1" applyAlignment="1" applyProtection="1">
      <alignment horizontal="right" vertical="center" wrapText="1"/>
      <protection locked="0"/>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protection hidden="1"/>
    </xf>
    <xf numFmtId="0" fontId="12" fillId="0" borderId="0" xfId="0" applyFont="1" applyAlignment="1" applyProtection="1">
      <alignment/>
      <protection hidden="1"/>
    </xf>
    <xf numFmtId="0" fontId="33" fillId="0" borderId="0" xfId="0" applyFont="1" applyFill="1" applyAlignment="1" applyProtection="1">
      <alignment/>
      <protection hidden="1"/>
    </xf>
    <xf numFmtId="2" fontId="33" fillId="0" borderId="0" xfId="0" applyNumberFormat="1" applyFont="1" applyFill="1" applyAlignment="1" applyProtection="1">
      <alignment/>
      <protection hidden="1"/>
    </xf>
    <xf numFmtId="164" fontId="33" fillId="0" borderId="0" xfId="0" applyNumberFormat="1" applyFont="1" applyFill="1" applyAlignment="1" applyProtection="1">
      <alignment/>
      <protection hidden="1"/>
    </xf>
    <xf numFmtId="0" fontId="20" fillId="36" borderId="11" xfId="0" applyFont="1" applyFill="1" applyBorder="1" applyAlignment="1" applyProtection="1">
      <alignment horizontal="center" vertical="center"/>
      <protection hidden="1"/>
    </xf>
    <xf numFmtId="0" fontId="0" fillId="35" borderId="15" xfId="0" applyFill="1" applyBorder="1" applyAlignment="1" applyProtection="1">
      <alignment vertical="center" wrapText="1"/>
      <protection hidden="1"/>
    </xf>
    <xf numFmtId="0" fontId="0" fillId="35" borderId="16" xfId="0" applyFill="1" applyBorder="1" applyAlignment="1" applyProtection="1">
      <alignment vertical="center" wrapText="1"/>
      <protection hidden="1"/>
    </xf>
    <xf numFmtId="0" fontId="0" fillId="0" borderId="0" xfId="0" applyBorder="1" applyAlignment="1" applyProtection="1">
      <alignment/>
      <protection hidden="1"/>
    </xf>
    <xf numFmtId="0" fontId="42" fillId="0" borderId="0" xfId="0" applyFont="1" applyAlignment="1" applyProtection="1">
      <alignment vertical="center" wrapText="1"/>
      <protection hidden="1"/>
    </xf>
    <xf numFmtId="0" fontId="48" fillId="0" borderId="0" xfId="0" applyFont="1" applyAlignment="1" applyProtection="1">
      <alignment vertical="center" wrapText="1"/>
      <protection hidden="1"/>
    </xf>
    <xf numFmtId="0" fontId="29" fillId="36" borderId="17" xfId="0" applyFont="1" applyFill="1" applyBorder="1" applyAlignment="1" applyProtection="1">
      <alignment horizontal="center" vertical="center" wrapText="1"/>
      <protection hidden="1"/>
    </xf>
    <xf numFmtId="0" fontId="7" fillId="0" borderId="0" xfId="0" applyFont="1" applyBorder="1" applyAlignment="1" applyProtection="1">
      <alignment/>
      <protection hidden="1"/>
    </xf>
    <xf numFmtId="0" fontId="0" fillId="0" borderId="0" xfId="0" applyAlignment="1" applyProtection="1">
      <alignment vertical="center" wrapText="1"/>
      <protection hidden="1"/>
    </xf>
    <xf numFmtId="0" fontId="7" fillId="0" borderId="0" xfId="0" applyFont="1" applyBorder="1" applyAlignment="1" applyProtection="1">
      <alignment/>
      <protection hidden="1"/>
    </xf>
    <xf numFmtId="2" fontId="21" fillId="35" borderId="10" xfId="0" applyNumberFormat="1" applyFont="1" applyFill="1" applyBorder="1" applyAlignment="1" applyProtection="1">
      <alignment horizontal="right" vertical="center" wrapText="1"/>
      <protection hidden="1"/>
    </xf>
    <xf numFmtId="0" fontId="2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29" fillId="0" borderId="0" xfId="0"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0" fillId="0" borderId="0" xfId="0" applyBorder="1" applyAlignment="1" applyProtection="1">
      <alignment vertical="center" wrapText="1"/>
      <protection hidden="1"/>
    </xf>
    <xf numFmtId="0" fontId="51" fillId="0" borderId="0" xfId="0" applyFont="1" applyFill="1" applyBorder="1" applyAlignment="1" applyProtection="1">
      <alignment vertical="center" wrapText="1"/>
      <protection hidden="1"/>
    </xf>
    <xf numFmtId="0" fontId="0" fillId="0" borderId="18" xfId="0" applyBorder="1" applyAlignment="1" applyProtection="1">
      <alignment/>
      <protection hidden="1"/>
    </xf>
    <xf numFmtId="0" fontId="51" fillId="0" borderId="18" xfId="0" applyFont="1" applyFill="1" applyBorder="1" applyAlignment="1" applyProtection="1">
      <alignment vertical="center" wrapText="1"/>
      <protection hidden="1"/>
    </xf>
    <xf numFmtId="0" fontId="38" fillId="0" borderId="0"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57" fillId="37" borderId="20" xfId="0" applyFont="1" applyFill="1" applyBorder="1" applyAlignment="1" applyProtection="1">
      <alignment vertical="center" wrapText="1"/>
      <protection hidden="1"/>
    </xf>
    <xf numFmtId="0" fontId="57" fillId="37" borderId="0" xfId="0" applyFont="1" applyFill="1" applyBorder="1" applyAlignment="1" applyProtection="1">
      <alignment vertical="center" wrapText="1"/>
      <protection hidden="1"/>
    </xf>
    <xf numFmtId="0" fontId="38" fillId="0" borderId="0" xfId="0" applyFont="1" applyBorder="1" applyAlignment="1" applyProtection="1">
      <alignment horizontal="left" vertical="center" wrapText="1"/>
      <protection hidden="1"/>
    </xf>
    <xf numFmtId="0" fontId="30" fillId="37" borderId="21" xfId="0" applyFont="1" applyFill="1"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1" fillId="0" borderId="0" xfId="0" applyFont="1" applyFill="1" applyAlignment="1" applyProtection="1">
      <alignment horizontal="right" vertical="center" wrapText="1"/>
      <protection hidden="1"/>
    </xf>
    <xf numFmtId="0" fontId="0" fillId="0" borderId="0" xfId="0" applyAlignment="1" applyProtection="1">
      <alignment horizontal="right" vertical="center" wrapText="1"/>
      <protection hidden="1"/>
    </xf>
    <xf numFmtId="0" fontId="30" fillId="37" borderId="21" xfId="0" applyFont="1" applyFill="1" applyBorder="1" applyAlignment="1" applyProtection="1">
      <alignment horizontal="right" vertical="center" wrapText="1"/>
      <protection hidden="1"/>
    </xf>
    <xf numFmtId="0" fontId="30" fillId="0" borderId="21" xfId="0" applyFont="1" applyBorder="1" applyAlignment="1" applyProtection="1">
      <alignment horizontal="righ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0" fontId="30" fillId="0" borderId="22" xfId="0" applyFont="1" applyBorder="1" applyAlignment="1" applyProtection="1">
      <alignment horizontal="left" vertical="center" wrapText="1"/>
      <protection hidden="1"/>
    </xf>
    <xf numFmtId="2" fontId="30" fillId="37" borderId="21" xfId="0" applyNumberFormat="1" applyFont="1" applyFill="1" applyBorder="1" applyAlignment="1" applyProtection="1">
      <alignment horizontal="right" vertical="center" wrapText="1"/>
      <protection hidden="1"/>
    </xf>
    <xf numFmtId="0" fontId="8" fillId="0" borderId="0" xfId="0" applyFont="1" applyAlignment="1" applyProtection="1">
      <alignment horizontal="right"/>
      <protection hidden="1"/>
    </xf>
    <xf numFmtId="0" fontId="0" fillId="0" borderId="0" xfId="0" applyAlignment="1" applyProtection="1">
      <alignment horizontal="right"/>
      <protection hidden="1"/>
    </xf>
    <xf numFmtId="0" fontId="42" fillId="0" borderId="0" xfId="0" applyFont="1" applyAlignment="1" applyProtection="1">
      <alignment horizontal="right" vertical="center" wrapText="1"/>
      <protection hidden="1"/>
    </xf>
    <xf numFmtId="2" fontId="42" fillId="0" borderId="0" xfId="0" applyNumberFormat="1" applyFont="1" applyAlignment="1" applyProtection="1">
      <alignment horizontal="right" vertical="center" wrapText="1"/>
      <protection hidden="1"/>
    </xf>
    <xf numFmtId="0" fontId="42" fillId="0" borderId="0" xfId="0" applyFont="1" applyAlignment="1" applyProtection="1">
      <alignment horizontal="right" vertical="center" wrapText="1"/>
      <protection hidden="1"/>
    </xf>
    <xf numFmtId="0" fontId="42"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15" fillId="0" borderId="0" xfId="0" applyFont="1" applyAlignment="1" applyProtection="1">
      <alignment horizontal="right" vertical="center" wrapText="1"/>
      <protection hidden="1"/>
    </xf>
    <xf numFmtId="0" fontId="8"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42" fillId="0" borderId="0" xfId="0" applyFont="1" applyAlignment="1" applyProtection="1">
      <alignment horizontal="left" vertical="center" wrapText="1"/>
      <protection hidden="1"/>
    </xf>
    <xf numFmtId="0" fontId="38"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1" fillId="0" borderId="23"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34" fillId="38" borderId="0" xfId="0" applyFont="1" applyFill="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24"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25" xfId="0" applyBorder="1" applyAlignment="1" applyProtection="1">
      <alignment horizontal="left" vertical="center" wrapText="1"/>
      <protection hidden="1"/>
    </xf>
    <xf numFmtId="0" fontId="0" fillId="0" borderId="26" xfId="0" applyBorder="1" applyAlignment="1" applyProtection="1">
      <alignment horizontal="right" vertical="center" wrapText="1"/>
      <protection hidden="1"/>
    </xf>
    <xf numFmtId="0" fontId="5" fillId="0" borderId="0" xfId="0" applyFont="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21" fillId="0" borderId="23"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23" fillId="39" borderId="27" xfId="0" applyFont="1" applyFill="1" applyBorder="1" applyAlignment="1" applyProtection="1">
      <alignment horizontal="left" vertical="top" wrapText="1"/>
      <protection hidden="1"/>
    </xf>
    <xf numFmtId="0" fontId="23" fillId="39" borderId="28" xfId="0" applyFont="1" applyFill="1" applyBorder="1" applyAlignment="1" applyProtection="1">
      <alignment horizontal="left" vertical="top" wrapText="1"/>
      <protection hidden="1"/>
    </xf>
    <xf numFmtId="0" fontId="23" fillId="39" borderId="29" xfId="0" applyFont="1" applyFill="1" applyBorder="1" applyAlignment="1" applyProtection="1">
      <alignment horizontal="left" vertical="top" wrapText="1"/>
      <protection hidden="1"/>
    </xf>
    <xf numFmtId="0" fontId="23" fillId="39" borderId="23" xfId="0" applyFont="1" applyFill="1" applyBorder="1" applyAlignment="1" applyProtection="1">
      <alignment horizontal="left" vertical="top" wrapText="1"/>
      <protection hidden="1"/>
    </xf>
    <xf numFmtId="0" fontId="23" fillId="39" borderId="0" xfId="0" applyFont="1" applyFill="1" applyBorder="1" applyAlignment="1" applyProtection="1">
      <alignment horizontal="left" vertical="top" wrapText="1"/>
      <protection hidden="1"/>
    </xf>
    <xf numFmtId="0" fontId="23" fillId="39" borderId="24" xfId="0" applyFont="1" applyFill="1" applyBorder="1" applyAlignment="1" applyProtection="1">
      <alignment horizontal="left" vertical="top" wrapText="1"/>
      <protection hidden="1"/>
    </xf>
    <xf numFmtId="0" fontId="23" fillId="39" borderId="30" xfId="0" applyFont="1" applyFill="1" applyBorder="1" applyAlignment="1" applyProtection="1">
      <alignment horizontal="left" vertical="top" wrapText="1"/>
      <protection hidden="1"/>
    </xf>
    <xf numFmtId="0" fontId="23" fillId="39" borderId="31" xfId="0" applyFont="1" applyFill="1" applyBorder="1" applyAlignment="1" applyProtection="1">
      <alignment horizontal="left" vertical="top" wrapText="1"/>
      <protection hidden="1"/>
    </xf>
    <xf numFmtId="0" fontId="23" fillId="39" borderId="32" xfId="0" applyFont="1" applyFill="1" applyBorder="1" applyAlignment="1" applyProtection="1">
      <alignment horizontal="left" vertical="top" wrapText="1"/>
      <protection hidden="1"/>
    </xf>
    <xf numFmtId="0" fontId="0" fillId="0" borderId="31" xfId="0" applyBorder="1" applyAlignment="1" applyProtection="1">
      <alignment horizontal="left" vertical="center" wrapText="1"/>
      <protection hidden="1"/>
    </xf>
    <xf numFmtId="0" fontId="22" fillId="40" borderId="33" xfId="0" applyFont="1" applyFill="1" applyBorder="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0" borderId="0" xfId="57" applyAlignment="1" applyProtection="1">
      <alignment horizontal="left" vertical="center" wrapText="1"/>
      <protection hidden="1"/>
    </xf>
    <xf numFmtId="0" fontId="21" fillId="33" borderId="33" xfId="57" applyFont="1" applyFill="1" applyBorder="1" applyAlignment="1" applyProtection="1">
      <alignment horizontal="left" vertical="center" wrapText="1"/>
      <protection locked="0"/>
    </xf>
    <xf numFmtId="0" fontId="21" fillId="33" borderId="34" xfId="0" applyFont="1" applyFill="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24" fillId="0" borderId="23" xfId="57" applyFont="1" applyBorder="1" applyAlignment="1" applyProtection="1">
      <alignment horizontal="right" wrapText="1"/>
      <protection hidden="1"/>
    </xf>
    <xf numFmtId="0" fontId="0" fillId="0" borderId="24" xfId="0" applyBorder="1" applyAlignment="1" applyProtection="1">
      <alignment horizontal="right" wrapText="1"/>
      <protection hidden="1"/>
    </xf>
    <xf numFmtId="0" fontId="21" fillId="33" borderId="35" xfId="0" applyFont="1" applyFill="1" applyBorder="1" applyAlignment="1" applyProtection="1">
      <alignment horizontal="left" vertical="center" wrapText="1"/>
      <protection locked="0"/>
    </xf>
    <xf numFmtId="0" fontId="21" fillId="33" borderId="27" xfId="57" applyFont="1" applyFill="1" applyBorder="1" applyAlignment="1" applyProtection="1">
      <alignment horizontal="left" vertical="top" wrapText="1"/>
      <protection locked="0"/>
    </xf>
    <xf numFmtId="0" fontId="21" fillId="33" borderId="28" xfId="0" applyFont="1" applyFill="1" applyBorder="1" applyAlignment="1" applyProtection="1">
      <alignment horizontal="left" vertical="top" wrapText="1"/>
      <protection locked="0"/>
    </xf>
    <xf numFmtId="0" fontId="21" fillId="33" borderId="29" xfId="0" applyFont="1" applyFill="1" applyBorder="1" applyAlignment="1" applyProtection="1">
      <alignment horizontal="left" vertical="top" wrapText="1"/>
      <protection locked="0"/>
    </xf>
    <xf numFmtId="0" fontId="21" fillId="33" borderId="23" xfId="0" applyFont="1" applyFill="1" applyBorder="1" applyAlignment="1" applyProtection="1">
      <alignment horizontal="left" vertical="top" wrapText="1"/>
      <protection locked="0"/>
    </xf>
    <xf numFmtId="0" fontId="21" fillId="33" borderId="0" xfId="0" applyFont="1" applyFill="1" applyBorder="1" applyAlignment="1" applyProtection="1">
      <alignment horizontal="left" vertical="top" wrapText="1"/>
      <protection locked="0"/>
    </xf>
    <xf numFmtId="0" fontId="21" fillId="33" borderId="24" xfId="0" applyFont="1" applyFill="1" applyBorder="1" applyAlignment="1" applyProtection="1">
      <alignment horizontal="left" vertical="top" wrapText="1"/>
      <protection locked="0"/>
    </xf>
    <xf numFmtId="0" fontId="21" fillId="33" borderId="30" xfId="0" applyFont="1" applyFill="1" applyBorder="1" applyAlignment="1" applyProtection="1">
      <alignment horizontal="left" vertical="top" wrapText="1"/>
      <protection locked="0"/>
    </xf>
    <xf numFmtId="0" fontId="21" fillId="33" borderId="31" xfId="0" applyFont="1" applyFill="1" applyBorder="1" applyAlignment="1" applyProtection="1">
      <alignment horizontal="left" vertical="top" wrapText="1"/>
      <protection locked="0"/>
    </xf>
    <xf numFmtId="0" fontId="21" fillId="33" borderId="32" xfId="0" applyFont="1" applyFill="1" applyBorder="1" applyAlignment="1" applyProtection="1">
      <alignment horizontal="left" vertical="top" wrapText="1"/>
      <protection locked="0"/>
    </xf>
    <xf numFmtId="0" fontId="24" fillId="0" borderId="0" xfId="0" applyFont="1" applyAlignment="1" applyProtection="1">
      <alignment horizontal="left" vertical="top" wrapText="1"/>
      <protection hidden="1"/>
    </xf>
    <xf numFmtId="0" fontId="24" fillId="0" borderId="0" xfId="57" applyFont="1" applyAlignment="1" applyProtection="1">
      <alignment horizontal="left" vertical="top" wrapText="1"/>
      <protection hidden="1"/>
    </xf>
    <xf numFmtId="49" fontId="21" fillId="34" borderId="36" xfId="0" applyNumberFormat="1" applyFont="1" applyFill="1"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37" xfId="0" applyBorder="1" applyAlignment="1" applyProtection="1">
      <alignment horizontal="left" vertical="top" wrapText="1"/>
      <protection hidden="1"/>
    </xf>
    <xf numFmtId="49" fontId="21" fillId="34" borderId="36" xfId="0" applyNumberFormat="1" applyFont="1" applyFill="1" applyBorder="1" applyAlignment="1" applyProtection="1">
      <alignment horizontal="center" vertical="top"/>
      <protection hidden="1"/>
    </xf>
    <xf numFmtId="49" fontId="21" fillId="34" borderId="37" xfId="0" applyNumberFormat="1" applyFont="1" applyFill="1" applyBorder="1" applyAlignment="1" applyProtection="1">
      <alignment horizontal="center" vertical="top"/>
      <protection hidden="1"/>
    </xf>
    <xf numFmtId="49" fontId="21" fillId="34" borderId="38" xfId="0" applyNumberFormat="1" applyFont="1" applyFill="1"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39" xfId="0" applyBorder="1" applyAlignment="1" applyProtection="1">
      <alignment horizontal="left" vertical="top" wrapText="1"/>
      <protection hidden="1"/>
    </xf>
    <xf numFmtId="49" fontId="21" fillId="34" borderId="38" xfId="0" applyNumberFormat="1" applyFont="1" applyFill="1" applyBorder="1" applyAlignment="1" applyProtection="1">
      <alignment horizontal="center" vertical="top"/>
      <protection hidden="1"/>
    </xf>
    <xf numFmtId="49" fontId="21" fillId="34" borderId="39" xfId="0" applyNumberFormat="1" applyFont="1" applyFill="1" applyBorder="1" applyAlignment="1" applyProtection="1">
      <alignment horizontal="center" vertical="top"/>
      <protection hidden="1"/>
    </xf>
    <xf numFmtId="0" fontId="2" fillId="34" borderId="17" xfId="0" applyFont="1" applyFill="1" applyBorder="1" applyAlignment="1" applyProtection="1">
      <alignment horizontal="center"/>
      <protection hidden="1"/>
    </xf>
    <xf numFmtId="0" fontId="2" fillId="34" borderId="21" xfId="0" applyFont="1" applyFill="1" applyBorder="1" applyAlignment="1" applyProtection="1">
      <alignment horizontal="center"/>
      <protection hidden="1"/>
    </xf>
    <xf numFmtId="0" fontId="2" fillId="34" borderId="22" xfId="0" applyFont="1" applyFill="1" applyBorder="1" applyAlignment="1" applyProtection="1">
      <alignment horizontal="center"/>
      <protection hidden="1"/>
    </xf>
    <xf numFmtId="0" fontId="2" fillId="34" borderId="17" xfId="0" applyFont="1" applyFill="1" applyBorder="1" applyAlignment="1" applyProtection="1">
      <alignment horizontal="center" wrapText="1"/>
      <protection hidden="1"/>
    </xf>
    <xf numFmtId="0" fontId="0" fillId="0" borderId="22" xfId="0" applyBorder="1" applyAlignment="1" applyProtection="1">
      <alignment horizontal="center" wrapText="1"/>
      <protection hidden="1"/>
    </xf>
    <xf numFmtId="49" fontId="21" fillId="34" borderId="40" xfId="0" applyNumberFormat="1" applyFont="1" applyFill="1" applyBorder="1" applyAlignment="1" applyProtection="1">
      <alignment horizontal="left" vertical="top" wrapText="1"/>
      <protection hidden="1"/>
    </xf>
    <xf numFmtId="49" fontId="21" fillId="34" borderId="41" xfId="0" applyNumberFormat="1" applyFont="1" applyFill="1"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42" xfId="0" applyBorder="1" applyAlignment="1" applyProtection="1">
      <alignment horizontal="left" vertical="top" wrapText="1"/>
      <protection hidden="1"/>
    </xf>
    <xf numFmtId="49" fontId="21" fillId="34" borderId="40" xfId="0" applyNumberFormat="1" applyFont="1" applyFill="1" applyBorder="1" applyAlignment="1" applyProtection="1">
      <alignment horizontal="center" vertical="top"/>
      <protection hidden="1"/>
    </xf>
    <xf numFmtId="49" fontId="21" fillId="34" borderId="42" xfId="0" applyNumberFormat="1" applyFont="1" applyFill="1" applyBorder="1" applyAlignment="1" applyProtection="1">
      <alignment horizontal="center" vertical="top"/>
      <protection hidden="1"/>
    </xf>
    <xf numFmtId="49" fontId="21" fillId="34" borderId="25" xfId="0" applyNumberFormat="1"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49" fontId="21" fillId="34" borderId="25" xfId="0" applyNumberFormat="1" applyFont="1" applyFill="1" applyBorder="1" applyAlignment="1" applyProtection="1">
      <alignment horizontal="center" vertical="top"/>
      <protection hidden="1"/>
    </xf>
    <xf numFmtId="49" fontId="21" fillId="34" borderId="26" xfId="0" applyNumberFormat="1" applyFont="1" applyFill="1" applyBorder="1" applyAlignment="1" applyProtection="1">
      <alignment horizontal="center" vertical="top"/>
      <protection hidden="1"/>
    </xf>
    <xf numFmtId="0" fontId="2" fillId="33" borderId="23" xfId="0" applyFont="1"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0" fillId="33" borderId="24" xfId="0" applyFill="1" applyBorder="1" applyAlignment="1" applyProtection="1">
      <alignment horizontal="left" wrapText="1"/>
      <protection hidden="1"/>
    </xf>
    <xf numFmtId="0" fontId="0" fillId="0" borderId="24" xfId="0" applyBorder="1" applyAlignment="1" applyProtection="1">
      <alignment horizontal="left" vertical="top" wrapText="1"/>
      <protection hidden="1"/>
    </xf>
    <xf numFmtId="0" fontId="0" fillId="0" borderId="31" xfId="0"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1" fillId="0" borderId="0" xfId="0" applyFont="1" applyAlignment="1" applyProtection="1">
      <alignment horizontal="center" vertical="center" wrapText="1"/>
      <protection hidden="1"/>
    </xf>
    <xf numFmtId="49" fontId="21" fillId="34" borderId="43" xfId="0" applyNumberFormat="1" applyFont="1" applyFill="1"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0" fillId="0" borderId="44" xfId="0" applyBorder="1" applyAlignment="1" applyProtection="1">
      <alignment horizontal="left" vertical="top" wrapText="1"/>
      <protection hidden="1"/>
    </xf>
    <xf numFmtId="0" fontId="21" fillId="34" borderId="43" xfId="0" applyFont="1" applyFill="1" applyBorder="1" applyAlignment="1" applyProtection="1">
      <alignment horizontal="center" vertical="top"/>
      <protection hidden="1"/>
    </xf>
    <xf numFmtId="0" fontId="21" fillId="34" borderId="44" xfId="0" applyFont="1" applyFill="1" applyBorder="1" applyAlignment="1" applyProtection="1">
      <alignment horizontal="center" vertical="top"/>
      <protection hidden="1"/>
    </xf>
    <xf numFmtId="0" fontId="12" fillId="0" borderId="0" xfId="57" applyFont="1" applyAlignment="1" applyProtection="1">
      <alignment horizontal="center" vertical="center" wrapText="1"/>
      <protection hidden="1"/>
    </xf>
    <xf numFmtId="0" fontId="23" fillId="39" borderId="27" xfId="0" applyFont="1" applyFill="1" applyBorder="1" applyAlignment="1" applyProtection="1">
      <alignment horizontal="left" wrapText="1"/>
      <protection hidden="1"/>
    </xf>
    <xf numFmtId="0" fontId="23" fillId="0" borderId="28" xfId="0" applyFont="1" applyBorder="1" applyAlignment="1" applyProtection="1">
      <alignment horizontal="left" wrapText="1"/>
      <protection hidden="1"/>
    </xf>
    <xf numFmtId="0" fontId="23" fillId="0" borderId="29" xfId="0" applyFont="1" applyBorder="1" applyAlignment="1" applyProtection="1">
      <alignment horizontal="left" wrapText="1"/>
      <protection hidden="1"/>
    </xf>
    <xf numFmtId="0" fontId="28" fillId="0" borderId="45" xfId="0" applyFont="1" applyBorder="1" applyAlignment="1" applyProtection="1">
      <alignment horizontal="left" vertical="center" wrapText="1"/>
      <protection hidden="1"/>
    </xf>
    <xf numFmtId="0" fontId="3" fillId="0" borderId="18" xfId="0" applyFont="1" applyBorder="1" applyAlignment="1" applyProtection="1">
      <alignment horizontal="left" vertical="center" wrapText="1"/>
      <protection hidden="1"/>
    </xf>
    <xf numFmtId="0" fontId="25" fillId="0" borderId="0" xfId="0" applyFont="1" applyFill="1" applyBorder="1" applyAlignment="1" applyProtection="1">
      <alignment horizontal="center" vertical="center" wrapText="1"/>
      <protection hidden="1"/>
    </xf>
    <xf numFmtId="0" fontId="26" fillId="33" borderId="27"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38" fillId="0" borderId="0" xfId="0" applyFont="1" applyAlignment="1" applyProtection="1">
      <alignment horizontal="left" wrapText="1"/>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43" fillId="0" borderId="0" xfId="0" applyFont="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0" fillId="0" borderId="0" xfId="0" applyFont="1" applyAlignment="1" applyProtection="1">
      <alignment horizontal="right" vertical="center" wrapText="1"/>
      <protection hidden="1"/>
    </xf>
    <xf numFmtId="0" fontId="36" fillId="0" borderId="0" xfId="0" applyFont="1" applyAlignment="1" applyProtection="1">
      <alignment horizontal="right" vertical="center" wrapText="1"/>
      <protection hidden="1"/>
    </xf>
    <xf numFmtId="0" fontId="38" fillId="0" borderId="0" xfId="0" applyFont="1" applyAlignment="1" applyProtection="1">
      <alignment horizontal="right" vertical="center" wrapText="1"/>
      <protection hidden="1"/>
    </xf>
    <xf numFmtId="0" fontId="11" fillId="0" borderId="0" xfId="0" applyFont="1" applyAlignment="1" applyProtection="1">
      <alignment horizontal="right" vertical="center" wrapText="1"/>
      <protection hidden="1"/>
    </xf>
    <xf numFmtId="0" fontId="30" fillId="0" borderId="21" xfId="0" applyFont="1" applyBorder="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57" fillId="37" borderId="46" xfId="0" applyFont="1" applyFill="1" applyBorder="1" applyAlignment="1" applyProtection="1">
      <alignment horizontal="left" vertical="center" wrapText="1"/>
      <protection hidden="1"/>
    </xf>
    <xf numFmtId="0" fontId="57" fillId="37" borderId="18" xfId="0" applyFont="1" applyFill="1" applyBorder="1" applyAlignment="1" applyProtection="1">
      <alignment horizontal="left" vertical="center" wrapText="1"/>
      <protection hidden="1"/>
    </xf>
    <xf numFmtId="0" fontId="57" fillId="37" borderId="20" xfId="0" applyFont="1" applyFill="1" applyBorder="1" applyAlignment="1" applyProtection="1">
      <alignment horizontal="left" vertical="center" wrapText="1"/>
      <protection hidden="1"/>
    </xf>
    <xf numFmtId="0" fontId="57" fillId="37" borderId="0" xfId="0" applyFont="1" applyFill="1" applyBorder="1" applyAlignment="1" applyProtection="1">
      <alignment horizontal="left" vertical="center" wrapText="1"/>
      <protection hidden="1"/>
    </xf>
    <xf numFmtId="0" fontId="57" fillId="37" borderId="47" xfId="0" applyFont="1" applyFill="1" applyBorder="1" applyAlignment="1" applyProtection="1">
      <alignment horizontal="left" vertical="center" wrapText="1"/>
      <protection hidden="1"/>
    </xf>
    <xf numFmtId="0" fontId="57" fillId="37" borderId="45" xfId="0" applyFont="1" applyFill="1" applyBorder="1" applyAlignment="1" applyProtection="1">
      <alignment horizontal="left" vertical="center" wrapText="1"/>
      <protection hidden="1"/>
    </xf>
    <xf numFmtId="0" fontId="57" fillId="37" borderId="48" xfId="0" applyFont="1" applyFill="1" applyBorder="1" applyAlignment="1" applyProtection="1">
      <alignment horizontal="center" vertical="center" wrapText="1"/>
      <protection hidden="1"/>
    </xf>
    <xf numFmtId="0" fontId="57" fillId="37" borderId="18" xfId="0" applyFont="1" applyFill="1" applyBorder="1" applyAlignment="1" applyProtection="1">
      <alignment horizontal="center" vertical="center" wrapText="1"/>
      <protection hidden="1"/>
    </xf>
    <xf numFmtId="0" fontId="57" fillId="37" borderId="49" xfId="0" applyFont="1" applyFill="1" applyBorder="1" applyAlignment="1" applyProtection="1">
      <alignment horizontal="center" vertical="center" wrapText="1"/>
      <protection hidden="1"/>
    </xf>
    <xf numFmtId="0" fontId="57" fillId="37" borderId="50" xfId="0" applyFont="1" applyFill="1" applyBorder="1" applyAlignment="1" applyProtection="1">
      <alignment horizontal="center" vertical="center" wrapText="1"/>
      <protection hidden="1"/>
    </xf>
    <xf numFmtId="0" fontId="57" fillId="37" borderId="51" xfId="0" applyFont="1" applyFill="1" applyBorder="1" applyAlignment="1" applyProtection="1">
      <alignment horizontal="center" vertical="center" wrapText="1"/>
      <protection hidden="1"/>
    </xf>
    <xf numFmtId="0" fontId="57" fillId="37" borderId="52" xfId="0" applyFont="1" applyFill="1" applyBorder="1" applyAlignment="1" applyProtection="1">
      <alignment horizontal="center" vertical="center" wrapText="1"/>
      <protection hidden="1"/>
    </xf>
    <xf numFmtId="0" fontId="57" fillId="37" borderId="53" xfId="0" applyFont="1" applyFill="1" applyBorder="1" applyAlignment="1" applyProtection="1">
      <alignment horizontal="center" vertical="center" wrapText="1"/>
      <protection hidden="1"/>
    </xf>
    <xf numFmtId="0" fontId="57" fillId="37" borderId="54" xfId="0" applyFont="1" applyFill="1" applyBorder="1" applyAlignment="1" applyProtection="1">
      <alignment horizontal="center" vertical="center" wrapText="1"/>
      <protection hidden="1"/>
    </xf>
    <xf numFmtId="0" fontId="57" fillId="37" borderId="55" xfId="0" applyFont="1" applyFill="1" applyBorder="1" applyAlignment="1" applyProtection="1">
      <alignment horizontal="center" vertical="center" wrapText="1"/>
      <protection hidden="1"/>
    </xf>
    <xf numFmtId="0" fontId="57" fillId="37" borderId="56" xfId="0" applyFont="1" applyFill="1" applyBorder="1" applyAlignment="1" applyProtection="1">
      <alignment horizontal="center" vertical="center" wrapText="1"/>
      <protection hidden="1"/>
    </xf>
    <xf numFmtId="0" fontId="52" fillId="37" borderId="53" xfId="0" applyFont="1" applyFill="1" applyBorder="1" applyAlignment="1" applyProtection="1">
      <alignment horizontal="center" vertical="center" wrapText="1"/>
      <protection hidden="1"/>
    </xf>
    <xf numFmtId="0" fontId="52" fillId="37" borderId="57" xfId="0" applyFont="1" applyFill="1" applyBorder="1" applyAlignment="1" applyProtection="1">
      <alignment horizontal="center" vertical="center" wrapText="1"/>
      <protection hidden="1"/>
    </xf>
    <xf numFmtId="0" fontId="52" fillId="37" borderId="55" xfId="0" applyFont="1" applyFill="1" applyBorder="1" applyAlignment="1" applyProtection="1">
      <alignment horizontal="center" vertical="center" wrapText="1"/>
      <protection hidden="1"/>
    </xf>
    <xf numFmtId="0" fontId="52" fillId="37" borderId="58" xfId="0" applyFont="1" applyFill="1" applyBorder="1" applyAlignment="1" applyProtection="1">
      <alignment horizontal="center" vertical="center" wrapText="1"/>
      <protection hidden="1"/>
    </xf>
    <xf numFmtId="1" fontId="57" fillId="37" borderId="59" xfId="0" applyNumberFormat="1" applyFont="1" applyFill="1" applyBorder="1" applyAlignment="1" applyProtection="1">
      <alignment horizontal="center" vertical="center" wrapText="1"/>
      <protection hidden="1"/>
    </xf>
    <xf numFmtId="1" fontId="57" fillId="37" borderId="60" xfId="0" applyNumberFormat="1" applyFont="1" applyFill="1" applyBorder="1" applyAlignment="1" applyProtection="1">
      <alignment horizontal="center" vertical="center" wrapText="1"/>
      <protection hidden="1"/>
    </xf>
    <xf numFmtId="1" fontId="57" fillId="37" borderId="55" xfId="0" applyNumberFormat="1" applyFont="1" applyFill="1" applyBorder="1" applyAlignment="1" applyProtection="1">
      <alignment horizontal="center" vertical="center" wrapText="1"/>
      <protection hidden="1"/>
    </xf>
    <xf numFmtId="1" fontId="57" fillId="37" borderId="56" xfId="0" applyNumberFormat="1" applyFont="1" applyFill="1" applyBorder="1" applyAlignment="1" applyProtection="1">
      <alignment horizontal="center" vertical="center" wrapText="1"/>
      <protection hidden="1"/>
    </xf>
    <xf numFmtId="1" fontId="50" fillId="37" borderId="59" xfId="0" applyNumberFormat="1" applyFont="1" applyFill="1" applyBorder="1" applyAlignment="1" applyProtection="1">
      <alignment horizontal="center" vertical="center" wrapText="1"/>
      <protection hidden="1"/>
    </xf>
    <xf numFmtId="1" fontId="50" fillId="37" borderId="61" xfId="0" applyNumberFormat="1" applyFont="1" applyFill="1" applyBorder="1" applyAlignment="1" applyProtection="1">
      <alignment horizontal="center" vertical="center" wrapText="1"/>
      <protection hidden="1"/>
    </xf>
    <xf numFmtId="1" fontId="50" fillId="37" borderId="55" xfId="0" applyNumberFormat="1" applyFont="1" applyFill="1" applyBorder="1" applyAlignment="1" applyProtection="1">
      <alignment horizontal="center" vertical="center" wrapText="1"/>
      <protection hidden="1"/>
    </xf>
    <xf numFmtId="1" fontId="50" fillId="37" borderId="58" xfId="0" applyNumberFormat="1" applyFont="1" applyFill="1" applyBorder="1" applyAlignment="1" applyProtection="1">
      <alignment horizontal="center" vertical="center" wrapText="1"/>
      <protection hidden="1"/>
    </xf>
    <xf numFmtId="1" fontId="57" fillId="37" borderId="48" xfId="0" applyNumberFormat="1" applyFont="1" applyFill="1" applyBorder="1" applyAlignment="1" applyProtection="1">
      <alignment horizontal="center" vertical="center" wrapText="1"/>
      <protection hidden="1"/>
    </xf>
    <xf numFmtId="1" fontId="57" fillId="37" borderId="62" xfId="0" applyNumberFormat="1" applyFont="1" applyFill="1" applyBorder="1" applyAlignment="1" applyProtection="1">
      <alignment horizontal="center" vertical="center" wrapText="1"/>
      <protection hidden="1"/>
    </xf>
    <xf numFmtId="1" fontId="50" fillId="37" borderId="48" xfId="0" applyNumberFormat="1" applyFont="1" applyFill="1" applyBorder="1" applyAlignment="1" applyProtection="1">
      <alignment horizontal="center" vertical="center" wrapText="1"/>
      <protection hidden="1"/>
    </xf>
    <xf numFmtId="1" fontId="50" fillId="37" borderId="49" xfId="0" applyNumberFormat="1" applyFont="1" applyFill="1" applyBorder="1" applyAlignment="1" applyProtection="1">
      <alignment horizontal="center" vertical="center" wrapText="1"/>
      <protection hidden="1"/>
    </xf>
    <xf numFmtId="1" fontId="57" fillId="37" borderId="53" xfId="0" applyNumberFormat="1" applyFont="1" applyFill="1" applyBorder="1" applyAlignment="1" applyProtection="1">
      <alignment horizontal="center" vertical="center" wrapText="1"/>
      <protection hidden="1"/>
    </xf>
    <xf numFmtId="1" fontId="57" fillId="37" borderId="54" xfId="0" applyNumberFormat="1" applyFont="1" applyFill="1" applyBorder="1" applyAlignment="1" applyProtection="1">
      <alignment horizontal="center" vertical="center" wrapText="1"/>
      <protection hidden="1"/>
    </xf>
    <xf numFmtId="1" fontId="57" fillId="37" borderId="50" xfId="0" applyNumberFormat="1" applyFont="1" applyFill="1" applyBorder="1" applyAlignment="1" applyProtection="1">
      <alignment horizontal="center" vertical="center" wrapText="1"/>
      <protection hidden="1"/>
    </xf>
    <xf numFmtId="1" fontId="57" fillId="37" borderId="63" xfId="0" applyNumberFormat="1" applyFont="1" applyFill="1" applyBorder="1" applyAlignment="1" applyProtection="1">
      <alignment horizontal="center" vertical="center" wrapText="1"/>
      <protection hidden="1"/>
    </xf>
    <xf numFmtId="1" fontId="50" fillId="37" borderId="53" xfId="0" applyNumberFormat="1" applyFont="1" applyFill="1" applyBorder="1" applyAlignment="1" applyProtection="1">
      <alignment horizontal="center" vertical="center" wrapText="1"/>
      <protection hidden="1"/>
    </xf>
    <xf numFmtId="1" fontId="50" fillId="37" borderId="57" xfId="0" applyNumberFormat="1" applyFont="1" applyFill="1" applyBorder="1" applyAlignment="1" applyProtection="1">
      <alignment horizontal="center" vertical="center" wrapText="1"/>
      <protection hidden="1"/>
    </xf>
    <xf numFmtId="1" fontId="50" fillId="37" borderId="50" xfId="0" applyNumberFormat="1" applyFont="1" applyFill="1" applyBorder="1" applyAlignment="1" applyProtection="1">
      <alignment horizontal="center" vertical="center" wrapText="1"/>
      <protection hidden="1"/>
    </xf>
    <xf numFmtId="1" fontId="50" fillId="37" borderId="52" xfId="0" applyNumberFormat="1" applyFont="1" applyFill="1" applyBorder="1" applyAlignment="1" applyProtection="1">
      <alignment horizontal="center" vertical="center" wrapText="1"/>
      <protection hidden="1"/>
    </xf>
    <xf numFmtId="0" fontId="19" fillId="0" borderId="59"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8" fillId="0" borderId="59" xfId="0" applyFont="1" applyFill="1" applyBorder="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0" fontId="54" fillId="38" borderId="0"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60" xfId="0" applyFont="1" applyBorder="1" applyAlignment="1" applyProtection="1">
      <alignment horizontal="center" vertical="center" wrapText="1"/>
      <protection hidden="1"/>
    </xf>
    <xf numFmtId="0" fontId="34" fillId="0" borderId="45" xfId="0" applyFont="1" applyFill="1"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34" fillId="0" borderId="18" xfId="0" applyFont="1" applyFill="1" applyBorder="1" applyAlignment="1" applyProtection="1">
      <alignment horizontal="left" vertical="center" wrapText="1"/>
      <protection hidden="1"/>
    </xf>
    <xf numFmtId="0" fontId="38" fillId="0" borderId="0" xfId="0" applyFont="1" applyBorder="1" applyAlignment="1" applyProtection="1">
      <alignment horizontal="left" wrapText="1"/>
      <protection hidden="1"/>
    </xf>
    <xf numFmtId="0" fontId="54" fillId="38" borderId="59" xfId="0" applyFont="1" applyFill="1" applyBorder="1" applyAlignment="1" applyProtection="1">
      <alignment horizontal="center" vertical="center" wrapText="1"/>
      <protection hidden="1"/>
    </xf>
    <xf numFmtId="0" fontId="24" fillId="0" borderId="24" xfId="0" applyFont="1" applyBorder="1" applyAlignment="1" applyProtection="1">
      <alignment horizontal="center" vertical="center" wrapText="1"/>
      <protection hidden="1"/>
    </xf>
    <xf numFmtId="0" fontId="56" fillId="36" borderId="17" xfId="0" applyFont="1" applyFill="1" applyBorder="1" applyAlignment="1" applyProtection="1">
      <alignment horizontal="center" vertical="center" wrapText="1"/>
      <protection hidden="1"/>
    </xf>
    <xf numFmtId="0" fontId="56" fillId="36" borderId="21" xfId="0" applyFont="1" applyFill="1" applyBorder="1" applyAlignment="1" applyProtection="1">
      <alignment horizontal="center" vertical="center" wrapText="1"/>
      <protection hidden="1"/>
    </xf>
    <xf numFmtId="0" fontId="56" fillId="36" borderId="22" xfId="0" applyFont="1" applyFill="1" applyBorder="1" applyAlignment="1" applyProtection="1">
      <alignment horizontal="center" vertical="center" wrapText="1"/>
      <protection hidden="1"/>
    </xf>
    <xf numFmtId="0" fontId="34" fillId="38" borderId="64"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54" fillId="38" borderId="51" xfId="0" applyFont="1" applyFill="1" applyBorder="1" applyAlignment="1" applyProtection="1">
      <alignment horizontal="center" vertical="center" wrapText="1"/>
      <protection hidden="1"/>
    </xf>
    <xf numFmtId="0" fontId="24" fillId="0" borderId="51" xfId="0" applyFont="1" applyBorder="1" applyAlignment="1" applyProtection="1">
      <alignment horizontal="center" vertical="center" wrapText="1"/>
      <protection hidden="1"/>
    </xf>
    <xf numFmtId="0" fontId="24" fillId="0" borderId="63" xfId="0" applyFont="1" applyBorder="1" applyAlignment="1" applyProtection="1">
      <alignment horizontal="center" vertical="center" wrapText="1"/>
      <protection hidden="1"/>
    </xf>
    <xf numFmtId="0" fontId="30" fillId="0" borderId="0" xfId="0" applyFont="1" applyFill="1" applyBorder="1" applyAlignment="1" applyProtection="1">
      <alignment horizontal="right" vertical="center" wrapText="1"/>
      <protection hidden="1"/>
    </xf>
    <xf numFmtId="0" fontId="19" fillId="0" borderId="53" xfId="0" applyFont="1" applyBorder="1" applyAlignment="1" applyProtection="1">
      <alignment horizontal="left" vertical="center" wrapText="1"/>
      <protection hidden="1"/>
    </xf>
    <xf numFmtId="0" fontId="19" fillId="0" borderId="65" xfId="0" applyFont="1" applyBorder="1" applyAlignment="1" applyProtection="1">
      <alignment horizontal="left" vertical="center" wrapText="1"/>
      <protection hidden="1"/>
    </xf>
    <xf numFmtId="0" fontId="1" fillId="33" borderId="15" xfId="0" applyFont="1" applyFill="1" applyBorder="1" applyAlignment="1" applyProtection="1">
      <alignment horizontal="center" vertical="center" wrapText="1"/>
      <protection hidden="1"/>
    </xf>
    <xf numFmtId="0" fontId="1" fillId="33" borderId="16" xfId="0" applyFont="1" applyFill="1" applyBorder="1" applyAlignment="1" applyProtection="1">
      <alignment horizontal="center" vertical="center" wrapText="1"/>
      <protection hidden="1"/>
    </xf>
    <xf numFmtId="0" fontId="54" fillId="38" borderId="50" xfId="0" applyFont="1" applyFill="1" applyBorder="1" applyAlignment="1" applyProtection="1">
      <alignment horizontal="center" vertical="center" wrapText="1"/>
      <protection hidden="1"/>
    </xf>
    <xf numFmtId="0" fontId="24" fillId="0" borderId="66" xfId="0" applyFont="1" applyBorder="1" applyAlignment="1" applyProtection="1">
      <alignment horizontal="center" vertical="center" wrapText="1"/>
      <protection hidden="1"/>
    </xf>
    <xf numFmtId="0" fontId="53" fillId="38" borderId="53" xfId="0" applyFont="1" applyFill="1" applyBorder="1" applyAlignment="1" applyProtection="1">
      <alignment horizontal="center" vertical="center" wrapText="1"/>
      <protection hidden="1"/>
    </xf>
    <xf numFmtId="0" fontId="53" fillId="0" borderId="65" xfId="0" applyFont="1" applyBorder="1" applyAlignment="1" applyProtection="1">
      <alignment horizontal="center" vertical="center" wrapText="1"/>
      <protection hidden="1"/>
    </xf>
    <xf numFmtId="0" fontId="53" fillId="0" borderId="67" xfId="0" applyFont="1" applyBorder="1" applyAlignment="1" applyProtection="1">
      <alignment horizontal="center" vertical="center" wrapText="1"/>
      <protection hidden="1"/>
    </xf>
    <xf numFmtId="0" fontId="53" fillId="0" borderId="50" xfId="0" applyFont="1" applyBorder="1" applyAlignment="1" applyProtection="1">
      <alignment horizontal="center" vertical="center" wrapText="1"/>
      <protection hidden="1"/>
    </xf>
    <xf numFmtId="0" fontId="53" fillId="0" borderId="51" xfId="0" applyFont="1" applyBorder="1" applyAlignment="1" applyProtection="1">
      <alignment horizontal="center" vertical="center" wrapText="1"/>
      <protection hidden="1"/>
    </xf>
    <xf numFmtId="0" fontId="53" fillId="0" borderId="66" xfId="0" applyFont="1" applyBorder="1" applyAlignment="1" applyProtection="1">
      <alignment horizontal="center" vertical="center" wrapText="1"/>
      <protection hidden="1"/>
    </xf>
    <xf numFmtId="0" fontId="53" fillId="38" borderId="65" xfId="0" applyFont="1" applyFill="1" applyBorder="1" applyAlignment="1" applyProtection="1">
      <alignment horizontal="center" vertical="center" wrapText="1"/>
      <protection hidden="1"/>
    </xf>
    <xf numFmtId="0" fontId="53" fillId="0" borderId="54" xfId="0" applyFont="1" applyBorder="1" applyAlignment="1" applyProtection="1">
      <alignment horizontal="center" vertical="center" wrapText="1"/>
      <protection hidden="1"/>
    </xf>
    <xf numFmtId="0" fontId="53" fillId="38" borderId="51" xfId="0" applyFont="1" applyFill="1" applyBorder="1" applyAlignment="1" applyProtection="1">
      <alignment horizontal="center" vertical="center" wrapText="1"/>
      <protection hidden="1"/>
    </xf>
    <xf numFmtId="0" fontId="53" fillId="0" borderId="63" xfId="0" applyFont="1" applyBorder="1" applyAlignment="1" applyProtection="1">
      <alignment horizontal="center" vertical="center" wrapText="1"/>
      <protection hidden="1"/>
    </xf>
    <xf numFmtId="0" fontId="0" fillId="0" borderId="0" xfId="0" applyFill="1" applyBorder="1" applyAlignment="1" applyProtection="1">
      <alignment horizontal="right" vertical="center" wrapText="1"/>
      <protection hidden="1"/>
    </xf>
    <xf numFmtId="0" fontId="17" fillId="0" borderId="0" xfId="0" applyFont="1" applyBorder="1" applyAlignment="1" applyProtection="1">
      <alignment horizontal="left" vertical="center" wrapText="1"/>
      <protection hidden="1"/>
    </xf>
    <xf numFmtId="0" fontId="1" fillId="0" borderId="0" xfId="0" applyFont="1" applyAlignment="1" applyProtection="1">
      <alignment horizontal="center"/>
      <protection hidden="1"/>
    </xf>
    <xf numFmtId="0" fontId="0" fillId="0" borderId="0" xfId="0" applyAlignment="1">
      <alignment horizontal="left" vertical="center" wrapText="1"/>
    </xf>
    <xf numFmtId="0" fontId="23" fillId="39" borderId="27" xfId="0" applyFont="1" applyFill="1" applyBorder="1" applyAlignment="1" applyProtection="1">
      <alignment horizontal="left" vertical="center" wrapText="1"/>
      <protection hidden="1"/>
    </xf>
    <xf numFmtId="0" fontId="23" fillId="39" borderId="28" xfId="0" applyFont="1" applyFill="1" applyBorder="1" applyAlignment="1" applyProtection="1">
      <alignment horizontal="left" vertical="center" wrapText="1"/>
      <protection hidden="1"/>
    </xf>
    <xf numFmtId="0" fontId="23" fillId="39" borderId="29" xfId="0" applyFont="1" applyFill="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2" fillId="35" borderId="23"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4" xfId="0" applyBorder="1" applyAlignment="1" applyProtection="1">
      <alignment horizontal="left" wrapText="1"/>
      <protection hidden="1"/>
    </xf>
    <xf numFmtId="0" fontId="48" fillId="0" borderId="0" xfId="0" applyFont="1" applyAlignment="1" applyProtection="1">
      <alignment horizontal="left" vertical="center" wrapText="1"/>
      <protection hidden="1"/>
    </xf>
    <xf numFmtId="164" fontId="42" fillId="0" borderId="0" xfId="0" applyNumberFormat="1" applyFont="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2" fontId="30" fillId="0" borderId="0" xfId="0" applyNumberFormat="1" applyFont="1" applyFill="1" applyBorder="1" applyAlignment="1" applyProtection="1">
      <alignment horizontal="center" vertical="center" wrapText="1"/>
      <protection hidden="1"/>
    </xf>
    <xf numFmtId="0" fontId="38" fillId="0" borderId="0" xfId="0" applyFont="1" applyAlignment="1" applyProtection="1">
      <alignment horizontal="right" wrapText="1"/>
      <protection hidden="1"/>
    </xf>
    <xf numFmtId="0" fontId="49" fillId="0" borderId="0" xfId="0" applyFont="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0" fontId="55" fillId="0" borderId="0" xfId="0" applyFont="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1</xdr:col>
      <xdr:colOff>609600</xdr:colOff>
      <xdr:row>5</xdr:row>
      <xdr:rowOff>76200</xdr:rowOff>
    </xdr:to>
    <xdr:pic>
      <xdr:nvPicPr>
        <xdr:cNvPr id="1" name="Picture 7" descr="color-seal-3-inch"/>
        <xdr:cNvPicPr preferRelativeResize="1">
          <a:picLocks noChangeAspect="1"/>
        </xdr:cNvPicPr>
      </xdr:nvPicPr>
      <xdr:blipFill>
        <a:blip r:embed="rId1"/>
        <a:stretch>
          <a:fillRect/>
        </a:stretch>
      </xdr:blipFill>
      <xdr:spPr>
        <a:xfrm>
          <a:off x="228600" y="57150"/>
          <a:ext cx="115252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66675</xdr:rowOff>
    </xdr:from>
    <xdr:to>
      <xdr:col>1</xdr:col>
      <xdr:colOff>609600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28600" y="66675"/>
          <a:ext cx="122872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xdr:col>
      <xdr:colOff>609600</xdr:colOff>
      <xdr:row>5</xdr:row>
      <xdr:rowOff>104775</xdr:rowOff>
    </xdr:to>
    <xdr:pic>
      <xdr:nvPicPr>
        <xdr:cNvPr id="1" name="Picture 14" descr="color-seal-3-inch"/>
        <xdr:cNvPicPr preferRelativeResize="1">
          <a:picLocks noChangeAspect="1"/>
        </xdr:cNvPicPr>
      </xdr:nvPicPr>
      <xdr:blipFill>
        <a:blip r:embed="rId1"/>
        <a:stretch>
          <a:fillRect/>
        </a:stretch>
      </xdr:blipFill>
      <xdr:spPr>
        <a:xfrm>
          <a:off x="228600" y="85725"/>
          <a:ext cx="1228725" cy="1085850"/>
        </a:xfrm>
        <a:prstGeom prst="rect">
          <a:avLst/>
        </a:prstGeom>
        <a:noFill/>
        <a:ln w="9525" cmpd="sng">
          <a:noFill/>
        </a:ln>
      </xdr:spPr>
    </xdr:pic>
    <xdr:clientData/>
  </xdr:twoCellAnchor>
  <xdr:twoCellAnchor editAs="oneCell">
    <xdr:from>
      <xdr:col>8</xdr:col>
      <xdr:colOff>28575</xdr:colOff>
      <xdr:row>38</xdr:row>
      <xdr:rowOff>38100</xdr:rowOff>
    </xdr:from>
    <xdr:to>
      <xdr:col>10</xdr:col>
      <xdr:colOff>838200</xdr:colOff>
      <xdr:row>38</xdr:row>
      <xdr:rowOff>285750</xdr:rowOff>
    </xdr:to>
    <xdr:pic>
      <xdr:nvPicPr>
        <xdr:cNvPr id="2" name="cboTable"/>
        <xdr:cNvPicPr preferRelativeResize="1">
          <a:picLocks noChangeAspect="1"/>
        </xdr:cNvPicPr>
      </xdr:nvPicPr>
      <xdr:blipFill>
        <a:blip r:embed="rId2"/>
        <a:stretch>
          <a:fillRect/>
        </a:stretch>
      </xdr:blipFill>
      <xdr:spPr>
        <a:xfrm>
          <a:off x="6181725" y="7991475"/>
          <a:ext cx="2505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148"/>
  <sheetViews>
    <sheetView showGridLines="0" showRowColHeaders="0" tabSelected="1" zoomScale="116" zoomScaleNormal="116" zoomScalePageLayoutView="0" workbookViewId="0" topLeftCell="A1">
      <selection activeCell="A2" sqref="A2:K2"/>
    </sheetView>
  </sheetViews>
  <sheetFormatPr defaultColWidth="9.140625" defaultRowHeight="12.75"/>
  <cols>
    <col min="1" max="1" width="11.57421875" style="13" customWidth="1"/>
    <col min="2" max="2" width="12.421875" style="13" customWidth="1"/>
    <col min="3" max="3" width="11.7109375" style="13" customWidth="1"/>
    <col min="4" max="5" width="10.7109375" style="13" customWidth="1"/>
    <col min="6" max="6" width="12.7109375" style="13" customWidth="1"/>
    <col min="7" max="8" width="10.7109375" style="13" customWidth="1"/>
    <col min="9" max="11" width="12.7109375" style="13" customWidth="1"/>
    <col min="12" max="16384" width="9.140625" style="13" customWidth="1"/>
  </cols>
  <sheetData>
    <row r="1" spans="1:11" ht="15" customHeight="1">
      <c r="A1" s="11"/>
      <c r="B1" s="67"/>
      <c r="C1" s="67"/>
      <c r="D1" s="67"/>
      <c r="E1" s="67"/>
      <c r="F1" s="67"/>
      <c r="G1" s="67"/>
      <c r="H1" s="67"/>
      <c r="I1" s="67"/>
      <c r="J1" s="67"/>
      <c r="K1" s="67"/>
    </row>
    <row r="2" spans="1:11" ht="18" customHeight="1">
      <c r="A2" s="150" t="s">
        <v>181</v>
      </c>
      <c r="B2" s="150"/>
      <c r="C2" s="150"/>
      <c r="D2" s="150"/>
      <c r="E2" s="150"/>
      <c r="F2" s="150"/>
      <c r="G2" s="150"/>
      <c r="H2" s="150"/>
      <c r="I2" s="150"/>
      <c r="J2" s="150"/>
      <c r="K2" s="150"/>
    </row>
    <row r="3" spans="1:11" ht="18" customHeight="1">
      <c r="A3" s="67"/>
      <c r="B3" s="67"/>
      <c r="C3" s="67"/>
      <c r="D3" s="150" t="s">
        <v>84</v>
      </c>
      <c r="E3" s="150"/>
      <c r="F3" s="150"/>
      <c r="G3" s="150"/>
      <c r="H3" s="150"/>
      <c r="I3" s="46" t="s">
        <v>85</v>
      </c>
      <c r="J3" s="47"/>
      <c r="K3" s="47"/>
    </row>
    <row r="4" spans="1:11" ht="18" customHeight="1">
      <c r="A4" s="46" t="s">
        <v>86</v>
      </c>
      <c r="B4" s="47"/>
      <c r="C4" s="47"/>
      <c r="D4" s="47"/>
      <c r="E4" s="47"/>
      <c r="F4" s="47"/>
      <c r="G4" s="47"/>
      <c r="H4" s="47"/>
      <c r="I4" s="47"/>
      <c r="J4" s="47"/>
      <c r="K4" s="47"/>
    </row>
    <row r="5" spans="1:11" ht="15" customHeight="1">
      <c r="A5" s="156"/>
      <c r="B5" s="67"/>
      <c r="C5" s="67"/>
      <c r="D5" s="67"/>
      <c r="E5" s="67"/>
      <c r="F5" s="67"/>
      <c r="G5" s="67"/>
      <c r="H5" s="67"/>
      <c r="I5" s="67"/>
      <c r="J5" s="67"/>
      <c r="K5" s="67"/>
    </row>
    <row r="6" spans="1:11" ht="15" customHeight="1">
      <c r="A6" s="156"/>
      <c r="B6" s="67"/>
      <c r="C6" s="67"/>
      <c r="D6" s="67"/>
      <c r="E6" s="67"/>
      <c r="F6" s="67"/>
      <c r="G6" s="67"/>
      <c r="H6" s="67"/>
      <c r="I6" s="67"/>
      <c r="J6" s="67"/>
      <c r="K6" s="67"/>
    </row>
    <row r="7" spans="1:11" ht="15" customHeight="1">
      <c r="A7" s="156"/>
      <c r="B7" s="67"/>
      <c r="C7" s="67"/>
      <c r="D7" s="67"/>
      <c r="E7" s="67"/>
      <c r="F7" s="67"/>
      <c r="G7" s="67"/>
      <c r="H7" s="67"/>
      <c r="I7" s="67"/>
      <c r="J7" s="67"/>
      <c r="K7" s="67"/>
    </row>
    <row r="8" spans="1:11" ht="15" customHeight="1">
      <c r="A8" s="157" t="s">
        <v>90</v>
      </c>
      <c r="B8" s="158"/>
      <c r="C8" s="158"/>
      <c r="D8" s="158"/>
      <c r="E8" s="158"/>
      <c r="F8" s="158"/>
      <c r="G8" s="158"/>
      <c r="H8" s="158"/>
      <c r="I8" s="158"/>
      <c r="J8" s="158"/>
      <c r="K8" s="159"/>
    </row>
    <row r="9" spans="1:11" ht="15" customHeight="1">
      <c r="A9" s="144" t="s">
        <v>51</v>
      </c>
      <c r="B9" s="145"/>
      <c r="C9" s="145"/>
      <c r="D9" s="145"/>
      <c r="E9" s="145"/>
      <c r="F9" s="145"/>
      <c r="G9" s="145"/>
      <c r="H9" s="145"/>
      <c r="I9" s="145"/>
      <c r="J9" s="145"/>
      <c r="K9" s="146"/>
    </row>
    <row r="10" spans="1:11" ht="15" customHeight="1">
      <c r="A10" s="90" t="s">
        <v>87</v>
      </c>
      <c r="B10" s="140"/>
      <c r="C10" s="140"/>
      <c r="D10" s="140"/>
      <c r="E10" s="140"/>
      <c r="F10" s="140"/>
      <c r="G10" s="140"/>
      <c r="H10" s="140"/>
      <c r="I10" s="140"/>
      <c r="J10" s="140"/>
      <c r="K10" s="147"/>
    </row>
    <row r="11" spans="1:11" ht="15" customHeight="1">
      <c r="A11" s="93" t="s">
        <v>88</v>
      </c>
      <c r="B11" s="148"/>
      <c r="C11" s="148"/>
      <c r="D11" s="148"/>
      <c r="E11" s="148"/>
      <c r="F11" s="148"/>
      <c r="G11" s="148"/>
      <c r="H11" s="148"/>
      <c r="I11" s="148"/>
      <c r="J11" s="148"/>
      <c r="K11" s="149"/>
    </row>
    <row r="12" spans="1:11" ht="15" customHeight="1">
      <c r="A12" s="44"/>
      <c r="B12" s="44"/>
      <c r="C12" s="44"/>
      <c r="D12" s="44"/>
      <c r="E12" s="44"/>
      <c r="F12" s="44"/>
      <c r="G12" s="44"/>
      <c r="H12" s="44"/>
      <c r="I12" s="44"/>
      <c r="J12" s="44"/>
      <c r="K12" s="44"/>
    </row>
    <row r="13" spans="1:11" ht="15" customHeight="1">
      <c r="A13" s="44"/>
      <c r="B13" s="44"/>
      <c r="C13" s="44"/>
      <c r="D13" s="44"/>
      <c r="E13" s="44"/>
      <c r="F13" s="44"/>
      <c r="G13" s="44"/>
      <c r="H13" s="44"/>
      <c r="I13" s="44"/>
      <c r="J13" s="44"/>
      <c r="K13" s="44"/>
    </row>
    <row r="14" spans="1:11" ht="15" customHeight="1">
      <c r="A14" s="162" t="s">
        <v>89</v>
      </c>
      <c r="B14" s="67"/>
      <c r="C14" s="44"/>
      <c r="D14" s="44"/>
      <c r="E14" s="44"/>
      <c r="F14" s="44"/>
      <c r="G14" s="44"/>
      <c r="H14" s="44"/>
      <c r="I14" s="44"/>
      <c r="J14" s="44"/>
      <c r="K14" s="44"/>
    </row>
    <row r="15" spans="1:11" ht="24.75" customHeight="1">
      <c r="A15" s="67"/>
      <c r="B15" s="67"/>
      <c r="C15" s="163"/>
      <c r="D15" s="164"/>
      <c r="E15" s="164"/>
      <c r="F15" s="164"/>
      <c r="G15" s="164"/>
      <c r="H15" s="164"/>
      <c r="I15" s="164"/>
      <c r="J15" s="165"/>
      <c r="K15" s="7"/>
    </row>
    <row r="16" spans="1:11" ht="24.75" customHeight="1">
      <c r="A16" s="67"/>
      <c r="B16" s="67"/>
      <c r="C16" s="166"/>
      <c r="D16" s="167"/>
      <c r="E16" s="167"/>
      <c r="F16" s="167"/>
      <c r="G16" s="167"/>
      <c r="H16" s="167"/>
      <c r="I16" s="167"/>
      <c r="J16" s="168"/>
      <c r="K16" s="7"/>
    </row>
    <row r="17" spans="1:11" ht="15" customHeight="1">
      <c r="A17" s="67"/>
      <c r="B17" s="67"/>
      <c r="C17" s="44"/>
      <c r="D17" s="44"/>
      <c r="E17" s="44"/>
      <c r="F17" s="44"/>
      <c r="G17" s="44"/>
      <c r="H17" s="44"/>
      <c r="I17" s="44"/>
      <c r="J17" s="44"/>
      <c r="K17" s="44"/>
    </row>
    <row r="18" spans="1:11" ht="15" customHeight="1">
      <c r="A18" s="44"/>
      <c r="B18" s="44"/>
      <c r="C18" s="44"/>
      <c r="D18" s="44"/>
      <c r="E18" s="44"/>
      <c r="F18" s="44"/>
      <c r="G18" s="44"/>
      <c r="H18" s="44"/>
      <c r="I18" s="44"/>
      <c r="J18" s="44"/>
      <c r="K18" s="44"/>
    </row>
    <row r="19" spans="1:11" ht="15" customHeight="1">
      <c r="A19" s="44"/>
      <c r="B19" s="44"/>
      <c r="C19" s="44"/>
      <c r="D19" s="44"/>
      <c r="E19" s="44"/>
      <c r="F19" s="44"/>
      <c r="G19" s="44"/>
      <c r="H19" s="44"/>
      <c r="I19" s="44"/>
      <c r="J19" s="44"/>
      <c r="K19" s="44"/>
    </row>
    <row r="20" spans="1:11" ht="24.75" customHeight="1" thickBot="1">
      <c r="A20" s="160" t="s">
        <v>0</v>
      </c>
      <c r="B20" s="160"/>
      <c r="C20" s="160"/>
      <c r="D20" s="160"/>
      <c r="E20" s="160"/>
      <c r="F20" s="160"/>
      <c r="G20" s="160"/>
      <c r="H20" s="160"/>
      <c r="I20" s="160"/>
      <c r="J20" s="160"/>
      <c r="K20" s="160"/>
    </row>
    <row r="21" spans="1:11" ht="15" customHeight="1" thickTop="1">
      <c r="A21" s="161"/>
      <c r="B21" s="45"/>
      <c r="C21" s="45"/>
      <c r="D21" s="45"/>
      <c r="E21" s="45"/>
      <c r="F21" s="45"/>
      <c r="G21" s="45"/>
      <c r="H21" s="45"/>
      <c r="I21" s="45"/>
      <c r="J21" s="45"/>
      <c r="K21" s="45"/>
    </row>
    <row r="22" spans="1:11" ht="19.5" customHeight="1">
      <c r="A22" s="85" t="s">
        <v>55</v>
      </c>
      <c r="B22" s="44"/>
      <c r="C22" s="44"/>
      <c r="D22" s="44"/>
      <c r="E22" s="44"/>
      <c r="F22" s="44"/>
      <c r="G22" s="44"/>
      <c r="H22" s="44"/>
      <c r="I22" s="44"/>
      <c r="J22" s="44"/>
      <c r="K22" s="44"/>
    </row>
    <row r="23" spans="1:11" ht="15" customHeight="1">
      <c r="A23" s="86"/>
      <c r="B23" s="44"/>
      <c r="C23" s="44"/>
      <c r="D23" s="44"/>
      <c r="E23" s="44"/>
      <c r="F23" s="44"/>
      <c r="G23" s="44"/>
      <c r="H23" s="44"/>
      <c r="I23" s="44"/>
      <c r="J23" s="44"/>
      <c r="K23" s="44"/>
    </row>
    <row r="24" spans="2:11" ht="15" customHeight="1">
      <c r="B24" s="81" t="s">
        <v>2</v>
      </c>
      <c r="C24" s="44"/>
      <c r="D24" s="44"/>
      <c r="E24" s="82"/>
      <c r="F24" s="8">
        <v>20</v>
      </c>
      <c r="G24" s="83" t="s">
        <v>13</v>
      </c>
      <c r="H24" s="84"/>
      <c r="I24" s="84"/>
      <c r="J24" s="16">
        <f>F24*0.3048</f>
        <v>6.096</v>
      </c>
      <c r="K24" s="15" t="s">
        <v>3</v>
      </c>
    </row>
    <row r="25" spans="2:11" ht="15" customHeight="1">
      <c r="B25" s="81" t="s">
        <v>4</v>
      </c>
      <c r="C25" s="44"/>
      <c r="D25" s="44"/>
      <c r="E25" s="82"/>
      <c r="F25" s="8">
        <v>25</v>
      </c>
      <c r="G25" s="83" t="s">
        <v>13</v>
      </c>
      <c r="H25" s="84"/>
      <c r="I25" s="84"/>
      <c r="J25" s="16">
        <f>F25*0.3048</f>
        <v>7.62</v>
      </c>
      <c r="K25" s="15" t="s">
        <v>3</v>
      </c>
    </row>
    <row r="26" spans="2:11" ht="15" customHeight="1">
      <c r="B26" s="81" t="s">
        <v>5</v>
      </c>
      <c r="C26" s="44"/>
      <c r="D26" s="44"/>
      <c r="E26" s="82"/>
      <c r="F26" s="8">
        <v>12</v>
      </c>
      <c r="G26" s="83" t="s">
        <v>13</v>
      </c>
      <c r="H26" s="84"/>
      <c r="I26" s="84"/>
      <c r="J26" s="16">
        <f>F26*0.3048</f>
        <v>3.6576000000000004</v>
      </c>
      <c r="K26" s="15" t="s">
        <v>3</v>
      </c>
    </row>
    <row r="27" spans="2:11" ht="15" customHeight="1">
      <c r="B27" s="81" t="s">
        <v>10</v>
      </c>
      <c r="C27" s="44"/>
      <c r="D27" s="44"/>
      <c r="E27" s="82"/>
      <c r="F27" s="8">
        <v>3</v>
      </c>
      <c r="G27" s="83" t="s">
        <v>13</v>
      </c>
      <c r="H27" s="84"/>
      <c r="I27" s="84"/>
      <c r="J27" s="16">
        <f>F27*0.3048</f>
        <v>0.9144000000000001</v>
      </c>
      <c r="K27" s="15" t="s">
        <v>3</v>
      </c>
    </row>
    <row r="28" spans="2:11" ht="15" customHeight="1">
      <c r="B28" s="81" t="s">
        <v>11</v>
      </c>
      <c r="C28" s="44"/>
      <c r="D28" s="44"/>
      <c r="E28" s="82"/>
      <c r="F28" s="8">
        <v>8</v>
      </c>
      <c r="G28" s="83" t="s">
        <v>13</v>
      </c>
      <c r="H28" s="84"/>
      <c r="I28" s="84"/>
      <c r="J28" s="16">
        <f>F28*0.3048</f>
        <v>2.4384</v>
      </c>
      <c r="K28" s="15" t="s">
        <v>3</v>
      </c>
    </row>
    <row r="29" spans="2:11" ht="15" customHeight="1">
      <c r="B29" s="81" t="s">
        <v>56</v>
      </c>
      <c r="C29" s="44"/>
      <c r="D29" s="44"/>
      <c r="E29" s="82"/>
      <c r="F29" s="8">
        <v>1500</v>
      </c>
      <c r="G29" s="83" t="s">
        <v>57</v>
      </c>
      <c r="H29" s="84"/>
      <c r="I29" s="84"/>
      <c r="J29" s="16">
        <f>F29*0.45359237</f>
        <v>680.388555</v>
      </c>
      <c r="K29" s="15" t="s">
        <v>58</v>
      </c>
    </row>
    <row r="30" spans="2:11" ht="15" customHeight="1">
      <c r="B30" s="81" t="s">
        <v>68</v>
      </c>
      <c r="C30" s="44"/>
      <c r="D30" s="44"/>
      <c r="E30" s="82"/>
      <c r="F30" s="8">
        <v>14000</v>
      </c>
      <c r="G30" s="83" t="s">
        <v>59</v>
      </c>
      <c r="H30" s="84"/>
      <c r="I30" s="84"/>
      <c r="J30" s="16">
        <f>F30*2.326</f>
        <v>32564</v>
      </c>
      <c r="K30" s="15" t="s">
        <v>60</v>
      </c>
    </row>
    <row r="31" spans="1:11" ht="15" customHeight="1" thickBot="1">
      <c r="A31" s="44"/>
      <c r="B31" s="44"/>
      <c r="C31" s="44"/>
      <c r="D31" s="44"/>
      <c r="E31" s="44"/>
      <c r="F31" s="44"/>
      <c r="G31" s="44"/>
      <c r="H31" s="44"/>
      <c r="I31" s="44"/>
      <c r="J31" s="44"/>
      <c r="K31" s="44"/>
    </row>
    <row r="32" spans="1:11" ht="24.75" customHeight="1" thickBot="1" thickTop="1">
      <c r="A32" s="47"/>
      <c r="B32" s="47"/>
      <c r="C32" s="47"/>
      <c r="D32" s="47"/>
      <c r="E32" s="80"/>
      <c r="F32" s="18" t="s">
        <v>52</v>
      </c>
      <c r="G32" s="79"/>
      <c r="H32" s="44"/>
      <c r="I32" s="44"/>
      <c r="J32" s="44"/>
      <c r="K32" s="44"/>
    </row>
    <row r="33" spans="1:11" ht="15" customHeight="1" thickTop="1">
      <c r="A33" s="78"/>
      <c r="B33" s="78"/>
      <c r="C33" s="78"/>
      <c r="D33" s="78"/>
      <c r="E33" s="78"/>
      <c r="F33" s="78"/>
      <c r="G33" s="78"/>
      <c r="H33" s="78"/>
      <c r="I33" s="78"/>
      <c r="J33" s="78"/>
      <c r="K33" s="78"/>
    </row>
    <row r="34" spans="1:11" ht="15" customHeight="1" thickBot="1">
      <c r="A34" s="78"/>
      <c r="B34" s="78"/>
      <c r="C34" s="78"/>
      <c r="D34" s="78"/>
      <c r="E34" s="78"/>
      <c r="F34" s="78"/>
      <c r="G34" s="78"/>
      <c r="H34" s="78"/>
      <c r="I34" s="78"/>
      <c r="J34" s="78"/>
      <c r="K34" s="78"/>
    </row>
    <row r="35" spans="1:11" ht="15" customHeight="1" thickTop="1">
      <c r="A35" s="45"/>
      <c r="B35" s="45"/>
      <c r="C35" s="45"/>
      <c r="D35" s="45"/>
      <c r="E35" s="45"/>
      <c r="F35" s="45"/>
      <c r="G35" s="45"/>
      <c r="H35" s="45"/>
      <c r="I35" s="45"/>
      <c r="J35" s="45"/>
      <c r="K35" s="45"/>
    </row>
    <row r="36" spans="1:11" ht="19.5" customHeight="1">
      <c r="A36" s="72" t="s">
        <v>61</v>
      </c>
      <c r="B36" s="73"/>
      <c r="C36" s="73"/>
      <c r="D36" s="73"/>
      <c r="E36" s="73"/>
      <c r="F36" s="73"/>
      <c r="G36" s="73"/>
      <c r="H36" s="73"/>
      <c r="I36" s="73"/>
      <c r="J36" s="73"/>
      <c r="K36" s="73"/>
    </row>
    <row r="37" spans="1:11" ht="15" customHeight="1">
      <c r="A37" s="44"/>
      <c r="B37" s="44"/>
      <c r="C37" s="44"/>
      <c r="D37" s="44"/>
      <c r="E37" s="44"/>
      <c r="F37" s="44"/>
      <c r="G37" s="44"/>
      <c r="H37" s="44"/>
      <c r="I37" s="44"/>
      <c r="J37" s="44"/>
      <c r="K37" s="44"/>
    </row>
    <row r="38" spans="1:11" ht="15" customHeight="1">
      <c r="A38" s="27"/>
      <c r="B38" s="74" t="s">
        <v>98</v>
      </c>
      <c r="C38" s="75"/>
      <c r="D38" s="75"/>
      <c r="E38" s="76"/>
      <c r="F38" s="28">
        <v>8000</v>
      </c>
      <c r="G38" s="29" t="s">
        <v>59</v>
      </c>
      <c r="H38" s="28">
        <f>F38*2.326</f>
        <v>18608</v>
      </c>
      <c r="I38" s="68" t="s">
        <v>60</v>
      </c>
      <c r="J38" s="69"/>
      <c r="K38" s="69"/>
    </row>
    <row r="39" spans="1:11" ht="15" customHeight="1">
      <c r="A39" s="27"/>
      <c r="B39" s="77" t="s">
        <v>62</v>
      </c>
      <c r="C39" s="75"/>
      <c r="D39" s="75"/>
      <c r="E39" s="76"/>
      <c r="F39" s="28">
        <v>1</v>
      </c>
      <c r="G39" s="68" t="s">
        <v>97</v>
      </c>
      <c r="H39" s="69"/>
      <c r="I39" s="69"/>
      <c r="J39" s="69"/>
      <c r="K39" s="69"/>
    </row>
    <row r="40" spans="1:11" ht="15" customHeight="1">
      <c r="A40" s="44"/>
      <c r="B40" s="44"/>
      <c r="C40" s="44"/>
      <c r="D40" s="44"/>
      <c r="E40" s="44"/>
      <c r="F40" s="44"/>
      <c r="G40" s="44"/>
      <c r="H40" s="44"/>
      <c r="I40" s="44"/>
      <c r="J40" s="44"/>
      <c r="K40" s="44"/>
    </row>
    <row r="41" spans="1:11" ht="15" customHeight="1" thickBot="1">
      <c r="A41" s="44"/>
      <c r="B41" s="44"/>
      <c r="C41" s="44"/>
      <c r="D41" s="44"/>
      <c r="E41" s="44"/>
      <c r="F41" s="44"/>
      <c r="G41" s="44"/>
      <c r="H41" s="44"/>
      <c r="I41" s="44"/>
      <c r="J41" s="44"/>
      <c r="K41" s="44"/>
    </row>
    <row r="42" spans="1:11" ht="15" customHeight="1" thickTop="1">
      <c r="A42" s="45"/>
      <c r="B42" s="45"/>
      <c r="C42" s="45"/>
      <c r="D42" s="45"/>
      <c r="E42" s="45"/>
      <c r="F42" s="45"/>
      <c r="G42" s="45"/>
      <c r="H42" s="45"/>
      <c r="I42" s="45"/>
      <c r="J42" s="45"/>
      <c r="K42" s="45"/>
    </row>
    <row r="43" spans="1:11" ht="24.75" customHeight="1">
      <c r="A43" s="41" t="s">
        <v>50</v>
      </c>
      <c r="B43" s="51"/>
      <c r="C43" s="51"/>
      <c r="D43" s="51"/>
      <c r="E43" s="51"/>
      <c r="F43" s="51"/>
      <c r="G43" s="51"/>
      <c r="H43" s="51"/>
      <c r="I43" s="51"/>
      <c r="J43" s="51"/>
      <c r="K43" s="51"/>
    </row>
    <row r="44" spans="2:11" ht="15" customHeight="1">
      <c r="B44" s="70" t="s">
        <v>99</v>
      </c>
      <c r="C44" s="71"/>
      <c r="D44" s="71"/>
      <c r="E44" s="71"/>
      <c r="F44" s="71"/>
      <c r="G44" s="71"/>
      <c r="H44" s="71"/>
      <c r="I44" s="44"/>
      <c r="J44" s="44"/>
      <c r="K44" s="44"/>
    </row>
    <row r="45" spans="1:11" ht="15" customHeight="1">
      <c r="A45" s="44"/>
      <c r="B45" s="44"/>
      <c r="C45" s="44"/>
      <c r="D45" s="44"/>
      <c r="E45" s="44"/>
      <c r="F45" s="44"/>
      <c r="G45" s="44"/>
      <c r="H45" s="44"/>
      <c r="I45" s="44"/>
      <c r="J45" s="44"/>
      <c r="K45" s="44"/>
    </row>
    <row r="46" spans="1:11" ht="30" customHeight="1">
      <c r="A46" s="50" t="s">
        <v>102</v>
      </c>
      <c r="B46" s="50"/>
      <c r="C46" s="50"/>
      <c r="D46" s="51" t="s">
        <v>103</v>
      </c>
      <c r="E46" s="44"/>
      <c r="F46" s="44"/>
      <c r="G46" s="66" t="s">
        <v>63</v>
      </c>
      <c r="H46" s="67"/>
      <c r="I46" s="67"/>
      <c r="J46" s="67"/>
      <c r="K46" s="67"/>
    </row>
    <row r="47" spans="1:11" ht="15" customHeight="1">
      <c r="A47" s="44"/>
      <c r="B47" s="44"/>
      <c r="C47" s="44"/>
      <c r="D47" s="44"/>
      <c r="E47" s="44"/>
      <c r="F47" s="44"/>
      <c r="G47" s="44"/>
      <c r="H47" s="44"/>
      <c r="I47" s="44"/>
      <c r="J47" s="44"/>
      <c r="K47" s="44"/>
    </row>
    <row r="48" spans="1:11" ht="15" customHeight="1">
      <c r="A48" s="61" t="s">
        <v>100</v>
      </c>
      <c r="B48" s="47"/>
      <c r="C48" s="47"/>
      <c r="D48" s="47"/>
      <c r="E48" s="44"/>
      <c r="F48" s="44"/>
      <c r="G48" s="44"/>
      <c r="H48" s="44"/>
      <c r="I48" s="44"/>
      <c r="J48" s="44"/>
      <c r="K48" s="44"/>
    </row>
    <row r="49" spans="1:11" ht="15" customHeight="1">
      <c r="A49" s="61" t="s">
        <v>101</v>
      </c>
      <c r="B49" s="47"/>
      <c r="C49" s="47"/>
      <c r="D49" s="47"/>
      <c r="E49" s="60" t="s">
        <v>108</v>
      </c>
      <c r="F49" s="44"/>
      <c r="G49" s="44"/>
      <c r="H49" s="44"/>
      <c r="I49" s="44"/>
      <c r="J49" s="44"/>
      <c r="K49" s="44"/>
    </row>
    <row r="50" spans="1:11" ht="15" customHeight="1">
      <c r="A50" s="61" t="s">
        <v>104</v>
      </c>
      <c r="B50" s="47"/>
      <c r="C50" s="47"/>
      <c r="D50" s="47"/>
      <c r="E50" s="60" t="s">
        <v>109</v>
      </c>
      <c r="F50" s="44"/>
      <c r="G50" s="44"/>
      <c r="H50" s="44"/>
      <c r="I50" s="44"/>
      <c r="J50" s="44"/>
      <c r="K50" s="44"/>
    </row>
    <row r="51" spans="1:11" ht="15" customHeight="1">
      <c r="A51" s="61" t="s">
        <v>105</v>
      </c>
      <c r="B51" s="47"/>
      <c r="C51" s="47"/>
      <c r="D51" s="47"/>
      <c r="E51" s="60" t="s">
        <v>110</v>
      </c>
      <c r="F51" s="44"/>
      <c r="G51" s="44"/>
      <c r="H51" s="44"/>
      <c r="I51" s="44"/>
      <c r="J51" s="44"/>
      <c r="K51" s="44"/>
    </row>
    <row r="52" spans="1:11" ht="15" customHeight="1">
      <c r="A52" s="61" t="s">
        <v>106</v>
      </c>
      <c r="B52" s="47"/>
      <c r="C52" s="47"/>
      <c r="D52" s="47"/>
      <c r="E52" s="60" t="s">
        <v>111</v>
      </c>
      <c r="F52" s="44"/>
      <c r="G52" s="44"/>
      <c r="H52" s="44"/>
      <c r="I52" s="44"/>
      <c r="J52" s="44"/>
      <c r="K52" s="44"/>
    </row>
    <row r="53" spans="1:11" ht="15" customHeight="1">
      <c r="A53" s="61" t="s">
        <v>107</v>
      </c>
      <c r="B53" s="47"/>
      <c r="C53" s="47"/>
      <c r="D53" s="47"/>
      <c r="E53" s="60" t="s">
        <v>112</v>
      </c>
      <c r="F53" s="44"/>
      <c r="G53" s="44"/>
      <c r="H53" s="44"/>
      <c r="I53" s="44"/>
      <c r="J53" s="44"/>
      <c r="K53" s="44"/>
    </row>
    <row r="54" spans="1:11" ht="15" customHeight="1">
      <c r="A54" s="44"/>
      <c r="B54" s="44"/>
      <c r="C54" s="44"/>
      <c r="D54" s="44"/>
      <c r="E54" s="44"/>
      <c r="F54" s="44"/>
      <c r="G54" s="44"/>
      <c r="H54" s="44"/>
      <c r="I54" s="44"/>
      <c r="J54" s="44"/>
      <c r="K54" s="44"/>
    </row>
    <row r="55" spans="1:11" ht="19.5" customHeight="1">
      <c r="A55" s="47"/>
      <c r="B55" s="47"/>
      <c r="C55" s="47"/>
      <c r="D55" s="59" t="s">
        <v>64</v>
      </c>
      <c r="E55" s="59"/>
      <c r="F55" s="59"/>
      <c r="G55" s="59"/>
      <c r="H55" s="59"/>
      <c r="I55" s="59"/>
      <c r="J55" s="59"/>
      <c r="K55" s="59"/>
    </row>
    <row r="56" spans="1:11" ht="15" customHeight="1">
      <c r="A56" s="44"/>
      <c r="B56" s="44"/>
      <c r="C56" s="44"/>
      <c r="D56" s="44"/>
      <c r="E56" s="44"/>
      <c r="F56" s="44"/>
      <c r="G56" s="44"/>
      <c r="H56" s="44"/>
      <c r="I56" s="44"/>
      <c r="J56" s="44"/>
      <c r="K56" s="44"/>
    </row>
    <row r="57" spans="1:11" ht="24.75" customHeight="1">
      <c r="A57" s="56" t="s">
        <v>113</v>
      </c>
      <c r="B57" s="56"/>
      <c r="C57" s="56"/>
      <c r="D57" s="47"/>
      <c r="E57" s="59" t="s">
        <v>121</v>
      </c>
      <c r="F57" s="65"/>
      <c r="G57" s="65"/>
      <c r="H57" s="65"/>
      <c r="I57" s="65"/>
      <c r="J57" s="65"/>
      <c r="K57" s="65"/>
    </row>
    <row r="58" spans="1:11" ht="15" customHeight="1">
      <c r="A58" s="44"/>
      <c r="B58" s="44"/>
      <c r="C58" s="44"/>
      <c r="D58" s="44"/>
      <c r="E58" s="44"/>
      <c r="F58" s="44"/>
      <c r="G58" s="44"/>
      <c r="H58" s="44"/>
      <c r="I58" s="44"/>
      <c r="J58" s="44"/>
      <c r="K58" s="44"/>
    </row>
    <row r="59" spans="1:11" ht="15" customHeight="1">
      <c r="A59" s="61" t="s">
        <v>100</v>
      </c>
      <c r="B59" s="47"/>
      <c r="C59" s="47"/>
      <c r="D59" s="47"/>
      <c r="E59" s="64"/>
      <c r="F59" s="64"/>
      <c r="G59" s="64"/>
      <c r="H59" s="64"/>
      <c r="I59" s="64"/>
      <c r="J59" s="64"/>
      <c r="K59" s="64"/>
    </row>
    <row r="60" spans="1:11" ht="15" customHeight="1">
      <c r="A60" s="61" t="s">
        <v>105</v>
      </c>
      <c r="B60" s="47"/>
      <c r="C60" s="47"/>
      <c r="D60" s="47"/>
      <c r="E60" s="63" t="s">
        <v>117</v>
      </c>
      <c r="F60" s="64"/>
      <c r="G60" s="64"/>
      <c r="H60" s="64"/>
      <c r="I60" s="64"/>
      <c r="J60" s="64"/>
      <c r="K60" s="64"/>
    </row>
    <row r="61" spans="1:11" ht="15" customHeight="1">
      <c r="A61" s="61" t="s">
        <v>114</v>
      </c>
      <c r="B61" s="47"/>
      <c r="C61" s="47"/>
      <c r="D61" s="47"/>
      <c r="E61" s="63" t="s">
        <v>118</v>
      </c>
      <c r="F61" s="64"/>
      <c r="G61" s="64"/>
      <c r="H61" s="64"/>
      <c r="I61" s="64"/>
      <c r="J61" s="64"/>
      <c r="K61" s="64"/>
    </row>
    <row r="62" spans="1:11" ht="15" customHeight="1">
      <c r="A62" s="62" t="s">
        <v>115</v>
      </c>
      <c r="B62" s="47"/>
      <c r="C62" s="47"/>
      <c r="D62" s="47"/>
      <c r="E62" s="63" t="s">
        <v>119</v>
      </c>
      <c r="F62" s="64"/>
      <c r="G62" s="64"/>
      <c r="H62" s="64"/>
      <c r="I62" s="64"/>
      <c r="J62" s="64"/>
      <c r="K62" s="64"/>
    </row>
    <row r="63" spans="1:11" ht="15" customHeight="1">
      <c r="A63" s="62" t="s">
        <v>116</v>
      </c>
      <c r="B63" s="47"/>
      <c r="C63" s="47"/>
      <c r="D63" s="47"/>
      <c r="E63" s="63" t="s">
        <v>120</v>
      </c>
      <c r="F63" s="64"/>
      <c r="G63" s="64"/>
      <c r="H63" s="64"/>
      <c r="I63" s="64"/>
      <c r="J63" s="64"/>
      <c r="K63" s="64"/>
    </row>
    <row r="64" spans="1:11" ht="15" customHeight="1">
      <c r="A64" s="44"/>
      <c r="B64" s="44"/>
      <c r="C64" s="44"/>
      <c r="D64" s="44"/>
      <c r="E64" s="44"/>
      <c r="F64" s="44"/>
      <c r="G64" s="44"/>
      <c r="H64" s="44"/>
      <c r="I64" s="44"/>
      <c r="J64" s="44"/>
      <c r="K64" s="44"/>
    </row>
    <row r="65" spans="1:11" ht="24.75" customHeight="1">
      <c r="A65" s="56" t="s">
        <v>122</v>
      </c>
      <c r="B65" s="56"/>
      <c r="C65" s="56"/>
      <c r="D65" s="56"/>
      <c r="E65" s="57">
        <f>J29*J30/H38</f>
        <v>1190.6799712499999</v>
      </c>
      <c r="F65" s="58"/>
      <c r="G65" s="59" t="s">
        <v>58</v>
      </c>
      <c r="H65" s="59"/>
      <c r="I65" s="59"/>
      <c r="J65" s="59"/>
      <c r="K65" s="59"/>
    </row>
    <row r="66" spans="1:11" ht="15" customHeight="1">
      <c r="A66" s="44"/>
      <c r="B66" s="44"/>
      <c r="C66" s="44"/>
      <c r="D66" s="44"/>
      <c r="E66" s="44"/>
      <c r="F66" s="44"/>
      <c r="G66" s="44"/>
      <c r="H66" s="44"/>
      <c r="I66" s="44"/>
      <c r="J66" s="44"/>
      <c r="K66" s="44"/>
    </row>
    <row r="67" spans="1:11" ht="19.5" customHeight="1">
      <c r="A67" s="47"/>
      <c r="B67" s="47"/>
      <c r="C67" s="47"/>
      <c r="D67" s="59" t="s">
        <v>65</v>
      </c>
      <c r="E67" s="59"/>
      <c r="F67" s="59"/>
      <c r="G67" s="59"/>
      <c r="H67" s="59"/>
      <c r="I67" s="59"/>
      <c r="J67" s="59"/>
      <c r="K67" s="59"/>
    </row>
    <row r="68" spans="1:11" ht="15" customHeight="1">
      <c r="A68" s="44"/>
      <c r="B68" s="44"/>
      <c r="C68" s="44"/>
      <c r="D68" s="44"/>
      <c r="E68" s="44"/>
      <c r="F68" s="44"/>
      <c r="G68" s="44"/>
      <c r="H68" s="44"/>
      <c r="I68" s="44"/>
      <c r="J68" s="44"/>
      <c r="K68" s="44"/>
    </row>
    <row r="69" spans="1:11" ht="24.75" customHeight="1">
      <c r="A69" s="56" t="s">
        <v>123</v>
      </c>
      <c r="B69" s="56"/>
      <c r="C69" s="56"/>
      <c r="D69" s="56"/>
      <c r="E69" s="59" t="s">
        <v>124</v>
      </c>
      <c r="F69" s="59"/>
      <c r="G69" s="59"/>
      <c r="H69" s="59"/>
      <c r="I69" s="59"/>
      <c r="J69" s="59"/>
      <c r="K69" s="59"/>
    </row>
    <row r="70" spans="1:11" ht="15" customHeight="1">
      <c r="A70" s="44"/>
      <c r="B70" s="44"/>
      <c r="C70" s="44"/>
      <c r="D70" s="44"/>
      <c r="E70" s="44"/>
      <c r="F70" s="44"/>
      <c r="G70" s="44"/>
      <c r="H70" s="44"/>
      <c r="I70" s="44"/>
      <c r="J70" s="44"/>
      <c r="K70" s="44"/>
    </row>
    <row r="71" spans="1:11" ht="15" customHeight="1">
      <c r="A71" s="61" t="s">
        <v>100</v>
      </c>
      <c r="B71" s="47"/>
      <c r="C71" s="47"/>
      <c r="D71" s="47"/>
      <c r="E71" s="44"/>
      <c r="F71" s="44"/>
      <c r="G71" s="44"/>
      <c r="H71" s="44"/>
      <c r="I71" s="44"/>
      <c r="J71" s="44"/>
      <c r="K71" s="44"/>
    </row>
    <row r="72" spans="1:11" ht="15" customHeight="1">
      <c r="A72" s="61" t="s">
        <v>106</v>
      </c>
      <c r="B72" s="47"/>
      <c r="C72" s="47"/>
      <c r="D72" s="47"/>
      <c r="E72" s="60" t="s">
        <v>111</v>
      </c>
      <c r="F72" s="44"/>
      <c r="G72" s="44"/>
      <c r="H72" s="44"/>
      <c r="I72" s="44"/>
      <c r="J72" s="44"/>
      <c r="K72" s="44"/>
    </row>
    <row r="73" spans="1:11" ht="15" customHeight="1">
      <c r="A73" s="61" t="s">
        <v>127</v>
      </c>
      <c r="B73" s="47"/>
      <c r="C73" s="47"/>
      <c r="D73" s="47"/>
      <c r="E73" s="60" t="s">
        <v>125</v>
      </c>
      <c r="F73" s="44"/>
      <c r="G73" s="44"/>
      <c r="H73" s="44"/>
      <c r="I73" s="44"/>
      <c r="J73" s="44"/>
      <c r="K73" s="44"/>
    </row>
    <row r="74" spans="1:11" ht="15" customHeight="1">
      <c r="A74" s="61" t="s">
        <v>128</v>
      </c>
      <c r="B74" s="47"/>
      <c r="C74" s="47"/>
      <c r="D74" s="47"/>
      <c r="E74" s="60" t="s">
        <v>126</v>
      </c>
      <c r="F74" s="44"/>
      <c r="G74" s="44"/>
      <c r="H74" s="44"/>
      <c r="I74" s="44"/>
      <c r="J74" s="44"/>
      <c r="K74" s="44"/>
    </row>
    <row r="75" spans="1:11" ht="15" customHeight="1">
      <c r="A75" s="44"/>
      <c r="B75" s="44"/>
      <c r="C75" s="44"/>
      <c r="D75" s="44"/>
      <c r="E75" s="44"/>
      <c r="F75" s="44"/>
      <c r="G75" s="44"/>
      <c r="H75" s="44"/>
      <c r="I75" s="44"/>
      <c r="J75" s="44"/>
      <c r="K75" s="44"/>
    </row>
    <row r="76" spans="1:11" ht="24.75" customHeight="1">
      <c r="A76" s="56" t="s">
        <v>129</v>
      </c>
      <c r="B76" s="56"/>
      <c r="C76" s="56"/>
      <c r="D76" s="56"/>
      <c r="E76" s="57">
        <f>J27*J28</f>
        <v>2.2296729600000003</v>
      </c>
      <c r="F76" s="58"/>
      <c r="G76" s="59" t="s">
        <v>138</v>
      </c>
      <c r="H76" s="59"/>
      <c r="I76" s="59"/>
      <c r="J76" s="59"/>
      <c r="K76" s="59"/>
    </row>
    <row r="77" spans="1:11" ht="15" customHeight="1">
      <c r="A77" s="44"/>
      <c r="B77" s="44"/>
      <c r="C77" s="44"/>
      <c r="D77" s="44"/>
      <c r="E77" s="44"/>
      <c r="F77" s="44"/>
      <c r="G77" s="44"/>
      <c r="H77" s="44"/>
      <c r="I77" s="44"/>
      <c r="J77" s="44"/>
      <c r="K77" s="44"/>
    </row>
    <row r="78" spans="1:11" ht="15" customHeight="1">
      <c r="A78" s="44"/>
      <c r="B78" s="44"/>
      <c r="C78" s="44"/>
      <c r="D78" s="44"/>
      <c r="E78" s="44"/>
      <c r="F78" s="44"/>
      <c r="G78" s="44"/>
      <c r="H78" s="44"/>
      <c r="I78" s="44"/>
      <c r="J78" s="44"/>
      <c r="K78" s="44"/>
    </row>
    <row r="79" spans="1:13" ht="19.5" customHeight="1">
      <c r="A79" s="47"/>
      <c r="B79" s="47"/>
      <c r="C79" s="47"/>
      <c r="D79" s="59" t="s">
        <v>8</v>
      </c>
      <c r="E79" s="59"/>
      <c r="F79" s="59"/>
      <c r="G79" s="59"/>
      <c r="H79" s="59"/>
      <c r="I79" s="59"/>
      <c r="J79" s="59"/>
      <c r="K79" s="59"/>
      <c r="M79" s="14"/>
    </row>
    <row r="80" spans="1:13" ht="15" customHeight="1">
      <c r="A80" s="44"/>
      <c r="B80" s="44"/>
      <c r="C80" s="44"/>
      <c r="D80" s="44"/>
      <c r="E80" s="44"/>
      <c r="F80" s="44"/>
      <c r="G80" s="44"/>
      <c r="H80" s="44"/>
      <c r="I80" s="44"/>
      <c r="J80" s="44"/>
      <c r="K80" s="44"/>
      <c r="M80" s="14"/>
    </row>
    <row r="81" spans="1:13" ht="24.75" customHeight="1">
      <c r="A81" s="58" t="s">
        <v>131</v>
      </c>
      <c r="B81" s="58"/>
      <c r="C81" s="58"/>
      <c r="D81" s="58"/>
      <c r="E81" s="59" t="s">
        <v>130</v>
      </c>
      <c r="F81" s="59"/>
      <c r="G81" s="59"/>
      <c r="H81" s="59"/>
      <c r="I81" s="59"/>
      <c r="J81" s="59"/>
      <c r="K81" s="59"/>
      <c r="M81" s="14"/>
    </row>
    <row r="82" spans="1:13" ht="15" customHeight="1">
      <c r="A82" s="44"/>
      <c r="B82" s="44"/>
      <c r="C82" s="44"/>
      <c r="D82" s="44"/>
      <c r="E82" s="44"/>
      <c r="F82" s="44"/>
      <c r="G82" s="44"/>
      <c r="H82" s="44"/>
      <c r="I82" s="44"/>
      <c r="J82" s="44"/>
      <c r="K82" s="44"/>
      <c r="M82" s="14"/>
    </row>
    <row r="83" spans="1:11" ht="15" customHeight="1">
      <c r="A83" s="54" t="s">
        <v>100</v>
      </c>
      <c r="B83" s="55"/>
      <c r="C83" s="55"/>
      <c r="D83" s="55"/>
      <c r="E83" s="44"/>
      <c r="F83" s="44"/>
      <c r="G83" s="44"/>
      <c r="H83" s="44"/>
      <c r="I83" s="44"/>
      <c r="J83" s="44"/>
      <c r="K83" s="44"/>
    </row>
    <row r="84" spans="1:11" ht="15" customHeight="1">
      <c r="A84" s="54" t="s">
        <v>107</v>
      </c>
      <c r="B84" s="55"/>
      <c r="C84" s="55"/>
      <c r="D84" s="55"/>
      <c r="E84" s="60" t="s">
        <v>112</v>
      </c>
      <c r="F84" s="44"/>
      <c r="G84" s="44"/>
      <c r="H84" s="44"/>
      <c r="I84" s="44"/>
      <c r="J84" s="44"/>
      <c r="K84" s="44"/>
    </row>
    <row r="85" spans="1:11" ht="15" customHeight="1">
      <c r="A85" s="54" t="s">
        <v>135</v>
      </c>
      <c r="B85" s="55"/>
      <c r="C85" s="55"/>
      <c r="D85" s="55"/>
      <c r="E85" s="60" t="s">
        <v>132</v>
      </c>
      <c r="F85" s="44"/>
      <c r="G85" s="44"/>
      <c r="H85" s="44"/>
      <c r="I85" s="44"/>
      <c r="J85" s="44"/>
      <c r="K85" s="44"/>
    </row>
    <row r="86" spans="1:11" ht="15" customHeight="1">
      <c r="A86" s="54" t="s">
        <v>136</v>
      </c>
      <c r="B86" s="55"/>
      <c r="C86" s="55"/>
      <c r="D86" s="55"/>
      <c r="E86" s="60" t="s">
        <v>133</v>
      </c>
      <c r="F86" s="44"/>
      <c r="G86" s="44"/>
      <c r="H86" s="44"/>
      <c r="I86" s="44"/>
      <c r="J86" s="44"/>
      <c r="K86" s="44"/>
    </row>
    <row r="87" spans="1:11" ht="15" customHeight="1">
      <c r="A87" s="54" t="s">
        <v>137</v>
      </c>
      <c r="B87" s="55"/>
      <c r="C87" s="55"/>
      <c r="D87" s="55"/>
      <c r="E87" s="60" t="s">
        <v>134</v>
      </c>
      <c r="F87" s="44"/>
      <c r="G87" s="44"/>
      <c r="H87" s="44"/>
      <c r="I87" s="44"/>
      <c r="J87" s="44"/>
      <c r="K87" s="44"/>
    </row>
    <row r="88" spans="1:11" ht="15" customHeight="1">
      <c r="A88" s="54" t="s">
        <v>106</v>
      </c>
      <c r="B88" s="55"/>
      <c r="C88" s="55"/>
      <c r="D88" s="55"/>
      <c r="E88" s="60" t="s">
        <v>111</v>
      </c>
      <c r="F88" s="44"/>
      <c r="G88" s="44"/>
      <c r="H88" s="44"/>
      <c r="I88" s="44"/>
      <c r="J88" s="44"/>
      <c r="K88" s="44"/>
    </row>
    <row r="89" spans="1:11" ht="15" customHeight="1">
      <c r="A89" s="44"/>
      <c r="B89" s="44"/>
      <c r="C89" s="44"/>
      <c r="D89" s="44"/>
      <c r="E89" s="44"/>
      <c r="F89" s="44"/>
      <c r="G89" s="44"/>
      <c r="H89" s="44"/>
      <c r="I89" s="44"/>
      <c r="J89" s="44"/>
      <c r="K89" s="44"/>
    </row>
    <row r="90" spans="1:13" ht="24.75" customHeight="1" thickBot="1">
      <c r="A90" s="56" t="s">
        <v>139</v>
      </c>
      <c r="B90" s="56"/>
      <c r="C90" s="56"/>
      <c r="D90" s="56"/>
      <c r="E90" s="57">
        <f>(2*(J24*J25)+2*(J26*J24)+2*(J26*J25))-E76</f>
        <v>191.00865024000004</v>
      </c>
      <c r="F90" s="58"/>
      <c r="G90" s="59" t="s">
        <v>138</v>
      </c>
      <c r="H90" s="59"/>
      <c r="I90" s="59"/>
      <c r="J90" s="59"/>
      <c r="K90" s="59"/>
      <c r="M90" s="14"/>
    </row>
    <row r="91" spans="1:13" ht="15" customHeight="1" thickTop="1">
      <c r="A91" s="45"/>
      <c r="B91" s="45"/>
      <c r="C91" s="45"/>
      <c r="D91" s="45"/>
      <c r="E91" s="45"/>
      <c r="F91" s="45"/>
      <c r="G91" s="45"/>
      <c r="H91" s="45"/>
      <c r="I91" s="45"/>
      <c r="J91" s="45"/>
      <c r="K91" s="45"/>
      <c r="M91" s="14"/>
    </row>
    <row r="92" spans="1:13" ht="24.75" customHeight="1">
      <c r="A92" s="41" t="s">
        <v>189</v>
      </c>
      <c r="B92" s="41"/>
      <c r="C92" s="41"/>
      <c r="D92" s="41"/>
      <c r="E92" s="41"/>
      <c r="F92" s="41"/>
      <c r="G92" s="37"/>
      <c r="H92" s="37"/>
      <c r="I92" s="37"/>
      <c r="J92" s="21"/>
      <c r="K92" s="21"/>
      <c r="M92" s="14"/>
    </row>
    <row r="93" spans="1:13" ht="15" customHeight="1">
      <c r="A93" s="44"/>
      <c r="B93" s="44"/>
      <c r="C93" s="44"/>
      <c r="D93" s="44"/>
      <c r="E93" s="44"/>
      <c r="F93" s="44"/>
      <c r="G93" s="44"/>
      <c r="H93" s="44"/>
      <c r="I93" s="44"/>
      <c r="J93" s="44"/>
      <c r="K93" s="44"/>
      <c r="M93" s="14"/>
    </row>
    <row r="94" spans="1:13" ht="30" customHeight="1">
      <c r="A94" s="50" t="s">
        <v>102</v>
      </c>
      <c r="B94" s="50"/>
      <c r="C94" s="50"/>
      <c r="D94" s="51" t="s">
        <v>103</v>
      </c>
      <c r="E94" s="51"/>
      <c r="F94" s="51"/>
      <c r="G94" s="51"/>
      <c r="H94" s="51"/>
      <c r="I94" s="51"/>
      <c r="J94" s="51"/>
      <c r="K94" s="51"/>
      <c r="M94" s="14"/>
    </row>
    <row r="95" spans="1:13" ht="15" customHeight="1">
      <c r="A95" s="44"/>
      <c r="B95" s="44"/>
      <c r="C95" s="44"/>
      <c r="D95" s="44"/>
      <c r="E95" s="44"/>
      <c r="F95" s="44"/>
      <c r="G95" s="44"/>
      <c r="H95" s="44"/>
      <c r="I95" s="44"/>
      <c r="J95" s="44"/>
      <c r="K95" s="44"/>
      <c r="M95" s="14"/>
    </row>
    <row r="96" spans="1:13" ht="15" customHeight="1">
      <c r="A96" s="44"/>
      <c r="B96" s="44"/>
      <c r="C96" s="44"/>
      <c r="D96" s="44"/>
      <c r="E96" s="44"/>
      <c r="F96" s="44"/>
      <c r="G96" s="44"/>
      <c r="H96" s="44"/>
      <c r="I96" s="44"/>
      <c r="J96" s="44"/>
      <c r="K96" s="44"/>
      <c r="M96" s="14"/>
    </row>
    <row r="97" spans="1:13" ht="15" customHeight="1">
      <c r="A97" s="44"/>
      <c r="B97" s="44"/>
      <c r="C97" s="44"/>
      <c r="D97" s="44"/>
      <c r="E97" s="44"/>
      <c r="F97" s="44"/>
      <c r="G97" s="44"/>
      <c r="H97" s="44"/>
      <c r="I97" s="44"/>
      <c r="J97" s="44"/>
      <c r="K97" s="44"/>
      <c r="M97" s="14"/>
    </row>
    <row r="98" spans="1:13" ht="15" customHeight="1" thickBot="1">
      <c r="A98" s="44"/>
      <c r="B98" s="44"/>
      <c r="C98" s="44"/>
      <c r="D98" s="44"/>
      <c r="E98" s="44"/>
      <c r="F98" s="44"/>
      <c r="G98" s="44"/>
      <c r="H98" s="44"/>
      <c r="I98" s="44"/>
      <c r="J98" s="44"/>
      <c r="K98" s="44"/>
      <c r="M98" s="14"/>
    </row>
    <row r="99" spans="1:11" ht="38.25" customHeight="1" thickBot="1" thickTop="1">
      <c r="A99" s="24" t="s">
        <v>93</v>
      </c>
      <c r="B99" s="48" t="s">
        <v>140</v>
      </c>
      <c r="C99" s="49"/>
      <c r="D99" s="53">
        <f>(F39*E65)/(E76*E90)^0.5</f>
        <v>57.69629783818785</v>
      </c>
      <c r="E99" s="49"/>
      <c r="F99" s="42" t="s">
        <v>66</v>
      </c>
      <c r="G99" s="43"/>
      <c r="H99" s="53">
        <f>D99/60</f>
        <v>0.9616049639697976</v>
      </c>
      <c r="I99" s="49"/>
      <c r="J99" s="42" t="s">
        <v>67</v>
      </c>
      <c r="K99" s="52"/>
    </row>
    <row r="100" spans="1:11" ht="15" customHeight="1" thickTop="1">
      <c r="A100" s="78"/>
      <c r="B100" s="78"/>
      <c r="C100" s="78"/>
      <c r="D100" s="78"/>
      <c r="E100" s="78"/>
      <c r="F100" s="78"/>
      <c r="G100" s="78"/>
      <c r="H100" s="78"/>
      <c r="I100" s="78"/>
      <c r="J100" s="78"/>
      <c r="K100" s="78"/>
    </row>
    <row r="101" spans="1:11" ht="15" customHeight="1">
      <c r="A101" s="78"/>
      <c r="B101" s="78"/>
      <c r="C101" s="78"/>
      <c r="D101" s="78"/>
      <c r="E101" s="78"/>
      <c r="F101" s="78"/>
      <c r="G101" s="78"/>
      <c r="H101" s="78"/>
      <c r="I101" s="78"/>
      <c r="J101" s="78"/>
      <c r="K101" s="78"/>
    </row>
    <row r="102" spans="1:11" ht="15" customHeight="1">
      <c r="A102" s="78"/>
      <c r="B102" s="78"/>
      <c r="C102" s="78"/>
      <c r="D102" s="78"/>
      <c r="E102" s="78"/>
      <c r="F102" s="78"/>
      <c r="G102" s="78"/>
      <c r="H102" s="78"/>
      <c r="I102" s="78"/>
      <c r="J102" s="78"/>
      <c r="K102" s="78"/>
    </row>
    <row r="103" spans="1:11" ht="15" customHeight="1">
      <c r="A103" s="96"/>
      <c r="B103" s="96"/>
      <c r="C103" s="96"/>
      <c r="D103" s="96"/>
      <c r="E103" s="96"/>
      <c r="F103" s="96"/>
      <c r="G103" s="96"/>
      <c r="H103" s="96"/>
      <c r="I103" s="96"/>
      <c r="J103" s="96"/>
      <c r="K103" s="96"/>
    </row>
    <row r="104" spans="1:11" ht="15" customHeight="1">
      <c r="A104" s="97" t="s">
        <v>75</v>
      </c>
      <c r="B104" s="98"/>
      <c r="C104" s="98"/>
      <c r="D104" s="98"/>
      <c r="E104" s="98"/>
      <c r="F104" s="98"/>
      <c r="G104" s="98"/>
      <c r="H104" s="98"/>
      <c r="I104" s="98"/>
      <c r="J104" s="98"/>
      <c r="K104" s="99"/>
    </row>
    <row r="105" spans="1:11" ht="15" customHeight="1">
      <c r="A105" s="87" t="s">
        <v>187</v>
      </c>
      <c r="B105" s="88"/>
      <c r="C105" s="88"/>
      <c r="D105" s="88"/>
      <c r="E105" s="88"/>
      <c r="F105" s="88"/>
      <c r="G105" s="88"/>
      <c r="H105" s="88"/>
      <c r="I105" s="88"/>
      <c r="J105" s="88"/>
      <c r="K105" s="89"/>
    </row>
    <row r="106" spans="1:11" ht="15" customHeight="1">
      <c r="A106" s="90"/>
      <c r="B106" s="91"/>
      <c r="C106" s="91"/>
      <c r="D106" s="91"/>
      <c r="E106" s="91"/>
      <c r="F106" s="91"/>
      <c r="G106" s="91"/>
      <c r="H106" s="91"/>
      <c r="I106" s="91"/>
      <c r="J106" s="91"/>
      <c r="K106" s="92"/>
    </row>
    <row r="107" spans="1:11" ht="15" customHeight="1">
      <c r="A107" s="90"/>
      <c r="B107" s="91"/>
      <c r="C107" s="91"/>
      <c r="D107" s="91"/>
      <c r="E107" s="91"/>
      <c r="F107" s="91"/>
      <c r="G107" s="91"/>
      <c r="H107" s="91"/>
      <c r="I107" s="91"/>
      <c r="J107" s="91"/>
      <c r="K107" s="92"/>
    </row>
    <row r="108" spans="1:11" ht="15" customHeight="1">
      <c r="A108" s="90"/>
      <c r="B108" s="91"/>
      <c r="C108" s="91"/>
      <c r="D108" s="91"/>
      <c r="E108" s="91"/>
      <c r="F108" s="91"/>
      <c r="G108" s="91"/>
      <c r="H108" s="91"/>
      <c r="I108" s="91"/>
      <c r="J108" s="91"/>
      <c r="K108" s="92"/>
    </row>
    <row r="109" spans="1:11" ht="15" customHeight="1">
      <c r="A109" s="93"/>
      <c r="B109" s="94"/>
      <c r="C109" s="94"/>
      <c r="D109" s="94"/>
      <c r="E109" s="94"/>
      <c r="F109" s="94"/>
      <c r="G109" s="94"/>
      <c r="H109" s="94"/>
      <c r="I109" s="94"/>
      <c r="J109" s="94"/>
      <c r="K109" s="95"/>
    </row>
    <row r="110" spans="1:11" ht="15" customHeight="1">
      <c r="A110" s="78"/>
      <c r="B110" s="78"/>
      <c r="C110" s="78"/>
      <c r="D110" s="78"/>
      <c r="E110" s="78"/>
      <c r="F110" s="78"/>
      <c r="G110" s="78"/>
      <c r="H110" s="78"/>
      <c r="I110" s="78"/>
      <c r="J110" s="78"/>
      <c r="K110" s="78"/>
    </row>
    <row r="111" spans="1:11" ht="15" customHeight="1">
      <c r="A111" s="78"/>
      <c r="B111" s="78"/>
      <c r="C111" s="78"/>
      <c r="D111" s="78"/>
      <c r="E111" s="78"/>
      <c r="F111" s="78"/>
      <c r="G111" s="78"/>
      <c r="H111" s="78"/>
      <c r="I111" s="78"/>
      <c r="J111" s="78"/>
      <c r="K111" s="78"/>
    </row>
    <row r="112" spans="1:11" ht="15" customHeight="1">
      <c r="A112" s="78"/>
      <c r="B112" s="78"/>
      <c r="C112" s="78"/>
      <c r="D112" s="78"/>
      <c r="E112" s="78"/>
      <c r="F112" s="78"/>
      <c r="G112" s="78"/>
      <c r="H112" s="78"/>
      <c r="I112" s="78"/>
      <c r="J112" s="78"/>
      <c r="K112" s="78"/>
    </row>
    <row r="113" spans="1:11" ht="15" customHeight="1">
      <c r="A113" s="78"/>
      <c r="B113" s="78"/>
      <c r="C113" s="78"/>
      <c r="D113" s="78"/>
      <c r="E113" s="78"/>
      <c r="F113" s="78"/>
      <c r="G113" s="78"/>
      <c r="H113" s="78"/>
      <c r="I113" s="78"/>
      <c r="J113" s="78"/>
      <c r="K113" s="78"/>
    </row>
    <row r="114" spans="1:11" ht="15" customHeight="1">
      <c r="A114" s="1" t="s">
        <v>47</v>
      </c>
      <c r="B114" s="101"/>
      <c r="C114" s="102"/>
      <c r="D114" s="103"/>
      <c r="E114" s="1" t="s">
        <v>76</v>
      </c>
      <c r="F114" s="2"/>
      <c r="G114" s="104" t="s">
        <v>77</v>
      </c>
      <c r="H114" s="105"/>
      <c r="I114" s="101"/>
      <c r="J114" s="102"/>
      <c r="K114" s="106"/>
    </row>
    <row r="115" spans="1:11" ht="15" customHeight="1">
      <c r="A115" s="100"/>
      <c r="B115" s="44"/>
      <c r="C115" s="44"/>
      <c r="D115" s="44"/>
      <c r="E115" s="44"/>
      <c r="F115" s="44"/>
      <c r="G115" s="44"/>
      <c r="H115" s="44"/>
      <c r="I115" s="44"/>
      <c r="J115" s="44"/>
      <c r="K115" s="44"/>
    </row>
    <row r="116" spans="1:11" ht="15" customHeight="1">
      <c r="A116" s="1" t="s">
        <v>49</v>
      </c>
      <c r="B116" s="101"/>
      <c r="C116" s="102"/>
      <c r="D116" s="103"/>
      <c r="E116" s="1" t="s">
        <v>76</v>
      </c>
      <c r="F116" s="2"/>
      <c r="G116" s="104" t="s">
        <v>77</v>
      </c>
      <c r="H116" s="105"/>
      <c r="I116" s="101"/>
      <c r="J116" s="102"/>
      <c r="K116" s="106"/>
    </row>
    <row r="117" spans="1:11" ht="15" customHeight="1">
      <c r="A117" s="100"/>
      <c r="B117" s="44"/>
      <c r="C117" s="44"/>
      <c r="D117" s="44"/>
      <c r="E117" s="44"/>
      <c r="F117" s="44"/>
      <c r="G117" s="44"/>
      <c r="H117" s="44"/>
      <c r="I117" s="44"/>
      <c r="J117" s="44"/>
      <c r="K117" s="44"/>
    </row>
    <row r="118" spans="1:11" ht="15" customHeight="1">
      <c r="A118" s="100"/>
      <c r="B118" s="100"/>
      <c r="C118" s="100"/>
      <c r="D118" s="100"/>
      <c r="E118" s="100"/>
      <c r="F118" s="100"/>
      <c r="G118" s="100"/>
      <c r="H118" s="100"/>
      <c r="I118" s="100"/>
      <c r="J118" s="100"/>
      <c r="K118" s="100"/>
    </row>
    <row r="119" spans="1:11" ht="15" customHeight="1">
      <c r="A119" s="100"/>
      <c r="B119" s="100"/>
      <c r="C119" s="100"/>
      <c r="D119" s="100"/>
      <c r="E119" s="100"/>
      <c r="F119" s="100"/>
      <c r="G119" s="100"/>
      <c r="H119" s="100"/>
      <c r="I119" s="100"/>
      <c r="J119" s="100"/>
      <c r="K119" s="100"/>
    </row>
    <row r="120" spans="1:11" ht="15" customHeight="1">
      <c r="A120" s="117" t="s">
        <v>78</v>
      </c>
      <c r="B120" s="116"/>
      <c r="C120" s="116"/>
      <c r="D120" s="116"/>
      <c r="E120" s="116"/>
      <c r="F120" s="116"/>
      <c r="G120" s="116"/>
      <c r="H120" s="116"/>
      <c r="I120" s="116"/>
      <c r="J120" s="116"/>
      <c r="K120" s="116"/>
    </row>
    <row r="121" spans="1:11" ht="15" customHeight="1">
      <c r="A121" s="107"/>
      <c r="B121" s="108"/>
      <c r="C121" s="108"/>
      <c r="D121" s="108"/>
      <c r="E121" s="108"/>
      <c r="F121" s="108"/>
      <c r="G121" s="108"/>
      <c r="H121" s="108"/>
      <c r="I121" s="108"/>
      <c r="J121" s="108"/>
      <c r="K121" s="109"/>
    </row>
    <row r="122" spans="1:11" ht="15" customHeight="1">
      <c r="A122" s="110"/>
      <c r="B122" s="111"/>
      <c r="C122" s="111"/>
      <c r="D122" s="111"/>
      <c r="E122" s="111"/>
      <c r="F122" s="111"/>
      <c r="G122" s="111"/>
      <c r="H122" s="111"/>
      <c r="I122" s="111"/>
      <c r="J122" s="111"/>
      <c r="K122" s="112"/>
    </row>
    <row r="123" spans="1:11" ht="15" customHeight="1">
      <c r="A123" s="110"/>
      <c r="B123" s="111"/>
      <c r="C123" s="111"/>
      <c r="D123" s="111"/>
      <c r="E123" s="111"/>
      <c r="F123" s="111"/>
      <c r="G123" s="111"/>
      <c r="H123" s="111"/>
      <c r="I123" s="111"/>
      <c r="J123" s="111"/>
      <c r="K123" s="112"/>
    </row>
    <row r="124" spans="1:11" ht="15" customHeight="1">
      <c r="A124" s="110"/>
      <c r="B124" s="111"/>
      <c r="C124" s="111"/>
      <c r="D124" s="111"/>
      <c r="E124" s="111"/>
      <c r="F124" s="111"/>
      <c r="G124" s="111"/>
      <c r="H124" s="111"/>
      <c r="I124" s="111"/>
      <c r="J124" s="111"/>
      <c r="K124" s="112"/>
    </row>
    <row r="125" spans="1:11" ht="15" customHeight="1">
      <c r="A125" s="110"/>
      <c r="B125" s="111"/>
      <c r="C125" s="111"/>
      <c r="D125" s="111"/>
      <c r="E125" s="111"/>
      <c r="F125" s="111"/>
      <c r="G125" s="111"/>
      <c r="H125" s="111"/>
      <c r="I125" s="111"/>
      <c r="J125" s="111"/>
      <c r="K125" s="112"/>
    </row>
    <row r="126" spans="1:11" ht="15" customHeight="1">
      <c r="A126" s="113"/>
      <c r="B126" s="114"/>
      <c r="C126" s="114"/>
      <c r="D126" s="114"/>
      <c r="E126" s="114"/>
      <c r="F126" s="114"/>
      <c r="G126" s="114"/>
      <c r="H126" s="114"/>
      <c r="I126" s="114"/>
      <c r="J126" s="114"/>
      <c r="K126" s="115"/>
    </row>
    <row r="127" spans="1:11" ht="15" customHeight="1">
      <c r="A127" s="116"/>
      <c r="B127" s="116"/>
      <c r="C127" s="116"/>
      <c r="D127" s="116"/>
      <c r="E127" s="116"/>
      <c r="F127" s="116"/>
      <c r="G127" s="116"/>
      <c r="H127" s="116"/>
      <c r="I127" s="116"/>
      <c r="J127" s="116"/>
      <c r="K127" s="116"/>
    </row>
    <row r="128" spans="1:11" ht="15" customHeight="1">
      <c r="A128" s="116"/>
      <c r="B128" s="116"/>
      <c r="C128" s="116"/>
      <c r="D128" s="116"/>
      <c r="E128" s="116"/>
      <c r="F128" s="116"/>
      <c r="G128" s="116"/>
      <c r="H128" s="116"/>
      <c r="I128" s="116"/>
      <c r="J128" s="116"/>
      <c r="K128" s="116"/>
    </row>
    <row r="129" spans="1:11" ht="15" customHeight="1" thickBot="1">
      <c r="A129" s="116"/>
      <c r="B129" s="116"/>
      <c r="C129" s="116"/>
      <c r="D129" s="116"/>
      <c r="E129" s="116"/>
      <c r="F129" s="116"/>
      <c r="G129" s="116"/>
      <c r="H129" s="116"/>
      <c r="I129" s="116"/>
      <c r="J129" s="116"/>
      <c r="K129" s="116"/>
    </row>
    <row r="130" spans="1:11" ht="15" customHeight="1" thickBot="1" thickTop="1">
      <c r="A130" s="3" t="s">
        <v>69</v>
      </c>
      <c r="B130" s="128" t="s">
        <v>79</v>
      </c>
      <c r="C130" s="129"/>
      <c r="D130" s="129"/>
      <c r="E130" s="129"/>
      <c r="F130" s="129"/>
      <c r="G130" s="129"/>
      <c r="H130" s="129"/>
      <c r="I130" s="130"/>
      <c r="J130" s="131" t="s">
        <v>48</v>
      </c>
      <c r="K130" s="132"/>
    </row>
    <row r="131" spans="1:11" ht="15" customHeight="1" thickTop="1">
      <c r="A131" s="4" t="s">
        <v>70</v>
      </c>
      <c r="B131" s="133" t="s">
        <v>74</v>
      </c>
      <c r="C131" s="134"/>
      <c r="D131" s="135"/>
      <c r="E131" s="135"/>
      <c r="F131" s="135"/>
      <c r="G131" s="135"/>
      <c r="H131" s="135"/>
      <c r="I131" s="136"/>
      <c r="J131" s="137" t="s">
        <v>198</v>
      </c>
      <c r="K131" s="138"/>
    </row>
    <row r="132" spans="1:11" ht="15" customHeight="1">
      <c r="A132" s="5" t="s">
        <v>80</v>
      </c>
      <c r="B132" s="118" t="s">
        <v>81</v>
      </c>
      <c r="C132" s="119"/>
      <c r="D132" s="119"/>
      <c r="E132" s="119"/>
      <c r="F132" s="119"/>
      <c r="G132" s="119"/>
      <c r="H132" s="119"/>
      <c r="I132" s="120"/>
      <c r="J132" s="121" t="s">
        <v>197</v>
      </c>
      <c r="K132" s="122"/>
    </row>
    <row r="133" spans="1:11" ht="15" customHeight="1">
      <c r="A133" s="5"/>
      <c r="B133" s="123"/>
      <c r="C133" s="124"/>
      <c r="D133" s="124"/>
      <c r="E133" s="124"/>
      <c r="F133" s="124"/>
      <c r="G133" s="124"/>
      <c r="H133" s="124"/>
      <c r="I133" s="125"/>
      <c r="J133" s="126"/>
      <c r="K133" s="127"/>
    </row>
    <row r="134" spans="1:11" ht="15" customHeight="1">
      <c r="A134" s="4"/>
      <c r="B134" s="139"/>
      <c r="C134" s="140"/>
      <c r="D134" s="140"/>
      <c r="E134" s="140"/>
      <c r="F134" s="140"/>
      <c r="G134" s="140"/>
      <c r="H134" s="140"/>
      <c r="I134" s="141"/>
      <c r="J134" s="142"/>
      <c r="K134" s="143"/>
    </row>
    <row r="135" spans="1:11" ht="15" customHeight="1">
      <c r="A135" s="4"/>
      <c r="B135" s="139"/>
      <c r="C135" s="140"/>
      <c r="D135" s="140"/>
      <c r="E135" s="140"/>
      <c r="F135" s="140"/>
      <c r="G135" s="140"/>
      <c r="H135" s="140"/>
      <c r="I135" s="141"/>
      <c r="J135" s="142"/>
      <c r="K135" s="143"/>
    </row>
    <row r="136" spans="1:11" ht="15" customHeight="1">
      <c r="A136" s="4"/>
      <c r="B136" s="139"/>
      <c r="C136" s="140"/>
      <c r="D136" s="140"/>
      <c r="E136" s="140"/>
      <c r="F136" s="140"/>
      <c r="G136" s="140"/>
      <c r="H136" s="140"/>
      <c r="I136" s="141"/>
      <c r="J136" s="142"/>
      <c r="K136" s="143"/>
    </row>
    <row r="137" spans="1:11" ht="15" customHeight="1">
      <c r="A137" s="4"/>
      <c r="B137" s="139"/>
      <c r="C137" s="140"/>
      <c r="D137" s="140"/>
      <c r="E137" s="140"/>
      <c r="F137" s="140"/>
      <c r="G137" s="140"/>
      <c r="H137" s="140"/>
      <c r="I137" s="141"/>
      <c r="J137" s="142"/>
      <c r="K137" s="143"/>
    </row>
    <row r="138" spans="1:11" ht="15" customHeight="1">
      <c r="A138" s="4"/>
      <c r="B138" s="139"/>
      <c r="C138" s="140"/>
      <c r="D138" s="140"/>
      <c r="E138" s="140"/>
      <c r="F138" s="140"/>
      <c r="G138" s="140"/>
      <c r="H138" s="140"/>
      <c r="I138" s="141"/>
      <c r="J138" s="142"/>
      <c r="K138" s="143"/>
    </row>
    <row r="139" spans="1:11" ht="15" customHeight="1">
      <c r="A139" s="4"/>
      <c r="B139" s="139"/>
      <c r="C139" s="140"/>
      <c r="D139" s="140"/>
      <c r="E139" s="140"/>
      <c r="F139" s="140"/>
      <c r="G139" s="140"/>
      <c r="H139" s="140"/>
      <c r="I139" s="141"/>
      <c r="J139" s="142"/>
      <c r="K139" s="143"/>
    </row>
    <row r="140" spans="1:11" ht="15" customHeight="1">
      <c r="A140" s="4"/>
      <c r="B140" s="139"/>
      <c r="C140" s="140"/>
      <c r="D140" s="140"/>
      <c r="E140" s="140"/>
      <c r="F140" s="140"/>
      <c r="G140" s="140"/>
      <c r="H140" s="140"/>
      <c r="I140" s="141"/>
      <c r="J140" s="142"/>
      <c r="K140" s="143"/>
    </row>
    <row r="141" spans="1:11" ht="15" customHeight="1">
      <c r="A141" s="4"/>
      <c r="B141" s="139"/>
      <c r="C141" s="140"/>
      <c r="D141" s="140"/>
      <c r="E141" s="140"/>
      <c r="F141" s="140"/>
      <c r="G141" s="140"/>
      <c r="H141" s="140"/>
      <c r="I141" s="141"/>
      <c r="J141" s="142"/>
      <c r="K141" s="143"/>
    </row>
    <row r="142" spans="1:11" ht="15" customHeight="1">
      <c r="A142" s="4"/>
      <c r="B142" s="139"/>
      <c r="C142" s="140"/>
      <c r="D142" s="140"/>
      <c r="E142" s="140"/>
      <c r="F142" s="140"/>
      <c r="G142" s="140"/>
      <c r="H142" s="140"/>
      <c r="I142" s="141"/>
      <c r="J142" s="142"/>
      <c r="K142" s="143"/>
    </row>
    <row r="143" spans="1:11" ht="15" customHeight="1">
      <c r="A143" s="4"/>
      <c r="B143" s="139"/>
      <c r="C143" s="140"/>
      <c r="D143" s="140"/>
      <c r="E143" s="140"/>
      <c r="F143" s="140"/>
      <c r="G143" s="140"/>
      <c r="H143" s="140"/>
      <c r="I143" s="141"/>
      <c r="J143" s="142"/>
      <c r="K143" s="143"/>
    </row>
    <row r="144" spans="1:11" ht="15" customHeight="1">
      <c r="A144" s="4"/>
      <c r="B144" s="139"/>
      <c r="C144" s="140"/>
      <c r="D144" s="140"/>
      <c r="E144" s="140"/>
      <c r="F144" s="140"/>
      <c r="G144" s="140"/>
      <c r="H144" s="140"/>
      <c r="I144" s="141"/>
      <c r="J144" s="142"/>
      <c r="K144" s="143"/>
    </row>
    <row r="145" spans="1:11" ht="15" customHeight="1">
      <c r="A145" s="4"/>
      <c r="B145" s="139"/>
      <c r="C145" s="140"/>
      <c r="D145" s="140"/>
      <c r="E145" s="140"/>
      <c r="F145" s="140"/>
      <c r="G145" s="140"/>
      <c r="H145" s="140"/>
      <c r="I145" s="141"/>
      <c r="J145" s="142"/>
      <c r="K145" s="143"/>
    </row>
    <row r="146" spans="1:11" ht="15" customHeight="1">
      <c r="A146" s="4"/>
      <c r="B146" s="139"/>
      <c r="C146" s="140"/>
      <c r="D146" s="140"/>
      <c r="E146" s="140"/>
      <c r="F146" s="140"/>
      <c r="G146" s="140"/>
      <c r="H146" s="140"/>
      <c r="I146" s="141"/>
      <c r="J146" s="142"/>
      <c r="K146" s="143"/>
    </row>
    <row r="147" spans="1:11" ht="15" customHeight="1">
      <c r="A147" s="4"/>
      <c r="B147" s="139"/>
      <c r="C147" s="140"/>
      <c r="D147" s="140"/>
      <c r="E147" s="140"/>
      <c r="F147" s="140"/>
      <c r="G147" s="140"/>
      <c r="H147" s="140"/>
      <c r="I147" s="141"/>
      <c r="J147" s="142"/>
      <c r="K147" s="143"/>
    </row>
    <row r="148" spans="1:11" ht="15" customHeight="1" thickBot="1">
      <c r="A148" s="6"/>
      <c r="B148" s="151"/>
      <c r="C148" s="152"/>
      <c r="D148" s="152"/>
      <c r="E148" s="152"/>
      <c r="F148" s="152"/>
      <c r="G148" s="152"/>
      <c r="H148" s="152"/>
      <c r="I148" s="153"/>
      <c r="J148" s="154"/>
      <c r="K148" s="155"/>
    </row>
    <row r="149" ht="13.5" thickTop="1"/>
  </sheetData>
  <sheetProtection password="DFFE" sheet="1"/>
  <mergeCells count="215">
    <mergeCell ref="A18:K18"/>
    <mergeCell ref="A19:K19"/>
    <mergeCell ref="A20:K20"/>
    <mergeCell ref="A21:K21"/>
    <mergeCell ref="A12:K12"/>
    <mergeCell ref="A13:K13"/>
    <mergeCell ref="A14:B17"/>
    <mergeCell ref="C14:K14"/>
    <mergeCell ref="C15:J16"/>
    <mergeCell ref="C17:K17"/>
    <mergeCell ref="D3:H3"/>
    <mergeCell ref="A3:C3"/>
    <mergeCell ref="A5:K5"/>
    <mergeCell ref="A7:K7"/>
    <mergeCell ref="A8:K8"/>
    <mergeCell ref="B1:K1"/>
    <mergeCell ref="A6:K6"/>
    <mergeCell ref="A9:K9"/>
    <mergeCell ref="A10:K10"/>
    <mergeCell ref="A11:K11"/>
    <mergeCell ref="A2:K2"/>
    <mergeCell ref="B148:I148"/>
    <mergeCell ref="J148:K148"/>
    <mergeCell ref="A101:K101"/>
    <mergeCell ref="B146:I146"/>
    <mergeCell ref="J146:K146"/>
    <mergeCell ref="B147:I147"/>
    <mergeCell ref="J147:K147"/>
    <mergeCell ref="B144:I144"/>
    <mergeCell ref="J144:K144"/>
    <mergeCell ref="B145:I145"/>
    <mergeCell ref="J145:K145"/>
    <mergeCell ref="B142:I142"/>
    <mergeCell ref="J142:K142"/>
    <mergeCell ref="B143:I143"/>
    <mergeCell ref="J143:K143"/>
    <mergeCell ref="B140:I140"/>
    <mergeCell ref="J140:K140"/>
    <mergeCell ref="B141:I141"/>
    <mergeCell ref="J141:K141"/>
    <mergeCell ref="B138:I138"/>
    <mergeCell ref="J138:K138"/>
    <mergeCell ref="B139:I139"/>
    <mergeCell ref="J139:K139"/>
    <mergeCell ref="B136:I136"/>
    <mergeCell ref="J136:K136"/>
    <mergeCell ref="B137:I137"/>
    <mergeCell ref="J137:K137"/>
    <mergeCell ref="B134:I134"/>
    <mergeCell ref="J134:K134"/>
    <mergeCell ref="B135:I135"/>
    <mergeCell ref="J135:K135"/>
    <mergeCell ref="B132:I132"/>
    <mergeCell ref="J132:K132"/>
    <mergeCell ref="B133:I133"/>
    <mergeCell ref="J133:K133"/>
    <mergeCell ref="B130:I130"/>
    <mergeCell ref="J130:K130"/>
    <mergeCell ref="B131:I131"/>
    <mergeCell ref="J131:K131"/>
    <mergeCell ref="A121:K126"/>
    <mergeCell ref="A127:K127"/>
    <mergeCell ref="A128:K128"/>
    <mergeCell ref="A129:K129"/>
    <mergeCell ref="A117:K117"/>
    <mergeCell ref="A118:K118"/>
    <mergeCell ref="A119:K119"/>
    <mergeCell ref="A120:K120"/>
    <mergeCell ref="A115:K115"/>
    <mergeCell ref="B116:D116"/>
    <mergeCell ref="G116:H116"/>
    <mergeCell ref="I116:K116"/>
    <mergeCell ref="A113:K113"/>
    <mergeCell ref="B114:D114"/>
    <mergeCell ref="G114:H114"/>
    <mergeCell ref="I114:K114"/>
    <mergeCell ref="A111:K111"/>
    <mergeCell ref="A112:K112"/>
    <mergeCell ref="A105:K109"/>
    <mergeCell ref="A110:K110"/>
    <mergeCell ref="A100:K100"/>
    <mergeCell ref="A102:K102"/>
    <mergeCell ref="A103:K103"/>
    <mergeCell ref="A104:K104"/>
    <mergeCell ref="B27:E27"/>
    <mergeCell ref="B28:E28"/>
    <mergeCell ref="B29:E29"/>
    <mergeCell ref="A22:K22"/>
    <mergeCell ref="A23:K23"/>
    <mergeCell ref="B24:E24"/>
    <mergeCell ref="B25:E25"/>
    <mergeCell ref="A35:K35"/>
    <mergeCell ref="B30:E30"/>
    <mergeCell ref="G24:I24"/>
    <mergeCell ref="G25:I25"/>
    <mergeCell ref="G26:I26"/>
    <mergeCell ref="G27:I27"/>
    <mergeCell ref="G28:I28"/>
    <mergeCell ref="G29:I29"/>
    <mergeCell ref="G30:I30"/>
    <mergeCell ref="B26:E26"/>
    <mergeCell ref="A47:K47"/>
    <mergeCell ref="A36:K36"/>
    <mergeCell ref="A37:K37"/>
    <mergeCell ref="B38:E38"/>
    <mergeCell ref="B39:E39"/>
    <mergeCell ref="A31:K31"/>
    <mergeCell ref="A33:K33"/>
    <mergeCell ref="G32:K32"/>
    <mergeCell ref="A32:E32"/>
    <mergeCell ref="A34:K34"/>
    <mergeCell ref="A42:K42"/>
    <mergeCell ref="I38:K38"/>
    <mergeCell ref="G39:K39"/>
    <mergeCell ref="A43:K43"/>
    <mergeCell ref="B44:I44"/>
    <mergeCell ref="J44:K44"/>
    <mergeCell ref="A40:K40"/>
    <mergeCell ref="A41:K41"/>
    <mergeCell ref="A48:D48"/>
    <mergeCell ref="A49:D49"/>
    <mergeCell ref="A50:D50"/>
    <mergeCell ref="A54:K54"/>
    <mergeCell ref="A45:K45"/>
    <mergeCell ref="A46:C46"/>
    <mergeCell ref="G46:K46"/>
    <mergeCell ref="D46:F46"/>
    <mergeCell ref="E51:K51"/>
    <mergeCell ref="E52:K52"/>
    <mergeCell ref="D55:K55"/>
    <mergeCell ref="A55:C55"/>
    <mergeCell ref="A4:K4"/>
    <mergeCell ref="A51:D51"/>
    <mergeCell ref="A52:D52"/>
    <mergeCell ref="A53:D53"/>
    <mergeCell ref="E48:K48"/>
    <mergeCell ref="E49:K49"/>
    <mergeCell ref="E50:K50"/>
    <mergeCell ref="E53:K53"/>
    <mergeCell ref="A56:K56"/>
    <mergeCell ref="E57:K57"/>
    <mergeCell ref="A57:D57"/>
    <mergeCell ref="A59:D59"/>
    <mergeCell ref="E59:K59"/>
    <mergeCell ref="A58:K58"/>
    <mergeCell ref="A60:D60"/>
    <mergeCell ref="A61:D61"/>
    <mergeCell ref="A62:D62"/>
    <mergeCell ref="A63:D63"/>
    <mergeCell ref="E60:K60"/>
    <mergeCell ref="E61:K61"/>
    <mergeCell ref="E62:K62"/>
    <mergeCell ref="E63:K63"/>
    <mergeCell ref="A64:K64"/>
    <mergeCell ref="A66:K66"/>
    <mergeCell ref="A65:D65"/>
    <mergeCell ref="E65:F65"/>
    <mergeCell ref="G65:K65"/>
    <mergeCell ref="D67:K67"/>
    <mergeCell ref="A68:K68"/>
    <mergeCell ref="A67:C67"/>
    <mergeCell ref="A69:D69"/>
    <mergeCell ref="E69:K69"/>
    <mergeCell ref="A70:K70"/>
    <mergeCell ref="A71:D71"/>
    <mergeCell ref="A72:D72"/>
    <mergeCell ref="A73:D73"/>
    <mergeCell ref="A74:D74"/>
    <mergeCell ref="E71:K71"/>
    <mergeCell ref="E72:K72"/>
    <mergeCell ref="E73:K73"/>
    <mergeCell ref="E74:K74"/>
    <mergeCell ref="A75:K75"/>
    <mergeCell ref="A77:K77"/>
    <mergeCell ref="A78:K78"/>
    <mergeCell ref="A76:D76"/>
    <mergeCell ref="E76:F76"/>
    <mergeCell ref="G76:K76"/>
    <mergeCell ref="A83:D83"/>
    <mergeCell ref="D79:K79"/>
    <mergeCell ref="A79:C79"/>
    <mergeCell ref="A80:K80"/>
    <mergeCell ref="A82:K82"/>
    <mergeCell ref="E81:K81"/>
    <mergeCell ref="A81:D81"/>
    <mergeCell ref="G90:K90"/>
    <mergeCell ref="A87:D87"/>
    <mergeCell ref="A88:D88"/>
    <mergeCell ref="E83:K83"/>
    <mergeCell ref="A89:K89"/>
    <mergeCell ref="E84:K84"/>
    <mergeCell ref="E85:K85"/>
    <mergeCell ref="E86:K86"/>
    <mergeCell ref="E87:K87"/>
    <mergeCell ref="E88:K88"/>
    <mergeCell ref="H99:I99"/>
    <mergeCell ref="D99:E99"/>
    <mergeCell ref="A84:D84"/>
    <mergeCell ref="A85:D85"/>
    <mergeCell ref="A86:D86"/>
    <mergeCell ref="A96:K96"/>
    <mergeCell ref="A97:K97"/>
    <mergeCell ref="A93:K93"/>
    <mergeCell ref="A90:D90"/>
    <mergeCell ref="E90:F90"/>
    <mergeCell ref="A92:F92"/>
    <mergeCell ref="F99:G99"/>
    <mergeCell ref="A98:K98"/>
    <mergeCell ref="A91:K91"/>
    <mergeCell ref="I3:K3"/>
    <mergeCell ref="B99:C99"/>
    <mergeCell ref="A94:C94"/>
    <mergeCell ref="D94:K94"/>
    <mergeCell ref="A95:K95"/>
    <mergeCell ref="J99:K99"/>
  </mergeCells>
  <printOptions horizontalCentered="1"/>
  <pageMargins left="0.4" right="0.4" top="1.75" bottom="0.5" header="0.5" footer="0.3"/>
  <pageSetup fitToHeight="0" fitToWidth="1" horizontalDpi="600" verticalDpi="600" orientation="portrait" scale="77" r:id="rId3"/>
  <headerFooter alignWithMargins="0">
    <oddHeader>&amp;L&amp;G&amp;C&amp;"Arial,Bold"&amp;14
CHAPTER 13
 FIRE SEVERITY CALCULATIONS&amp;R&amp;"Arial,Bold"&amp;14
Version 1805.1
(English Units)</oddHeader>
    <oddFooter>&amp;L&amp;F&amp;CPage &amp;P of &amp;N&amp;R&amp;D  &amp;T</oddFooter>
  </headerFooter>
  <rowBreaks count="2" manualBreakCount="2">
    <brk id="41" max="10" man="1"/>
    <brk id="90" max="10" man="1"/>
  </rowBreaks>
  <drawing r:id="rId1"/>
  <legacyDrawingHF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144"/>
  <sheetViews>
    <sheetView showGridLines="0" showRowColHeaders="0" zoomScale="115" zoomScaleNormal="115" zoomScalePageLayoutView="0" workbookViewId="0" topLeftCell="A1">
      <selection activeCell="L126" sqref="L126"/>
    </sheetView>
  </sheetViews>
  <sheetFormatPr defaultColWidth="9.140625" defaultRowHeight="12.75"/>
  <cols>
    <col min="1" max="1" width="12.7109375" style="13" customWidth="1"/>
    <col min="2" max="2" width="13.28125" style="13" customWidth="1"/>
    <col min="3" max="5" width="10.7109375" style="13" customWidth="1"/>
    <col min="6" max="6" width="12.7109375" style="13" customWidth="1"/>
    <col min="7" max="8" width="10.7109375" style="13" customWidth="1"/>
    <col min="9" max="11" width="12.7109375" style="13" customWidth="1"/>
    <col min="12" max="16384" width="9.140625" style="13" customWidth="1"/>
  </cols>
  <sheetData>
    <row r="1" spans="1:11" ht="15" customHeight="1">
      <c r="A1" s="26"/>
      <c r="B1" s="67"/>
      <c r="C1" s="67"/>
      <c r="D1" s="67"/>
      <c r="E1" s="67"/>
      <c r="F1" s="67"/>
      <c r="G1" s="67"/>
      <c r="H1" s="67"/>
      <c r="I1" s="67"/>
      <c r="J1" s="67"/>
      <c r="K1" s="67"/>
    </row>
    <row r="2" spans="1:11" ht="18" customHeight="1">
      <c r="A2" s="150" t="s">
        <v>181</v>
      </c>
      <c r="B2" s="67"/>
      <c r="C2" s="67"/>
      <c r="D2" s="67"/>
      <c r="E2" s="67"/>
      <c r="F2" s="67"/>
      <c r="G2" s="67"/>
      <c r="H2" s="67"/>
      <c r="I2" s="67"/>
      <c r="J2" s="67"/>
      <c r="K2" s="67"/>
    </row>
    <row r="3" spans="1:14" ht="18" customHeight="1">
      <c r="A3" s="67"/>
      <c r="B3" s="67"/>
      <c r="C3" s="67"/>
      <c r="D3" s="150" t="s">
        <v>91</v>
      </c>
      <c r="E3" s="150"/>
      <c r="F3" s="150"/>
      <c r="G3" s="150"/>
      <c r="H3" s="150"/>
      <c r="I3" s="46" t="s">
        <v>85</v>
      </c>
      <c r="J3" s="47"/>
      <c r="K3" s="47"/>
      <c r="L3" s="26"/>
      <c r="M3" s="26"/>
      <c r="N3" s="26"/>
    </row>
    <row r="4" spans="1:11" ht="18" customHeight="1">
      <c r="A4" s="67"/>
      <c r="B4" s="67"/>
      <c r="C4" s="67"/>
      <c r="D4" s="150" t="s">
        <v>92</v>
      </c>
      <c r="E4" s="150"/>
      <c r="F4" s="150"/>
      <c r="G4" s="150"/>
      <c r="H4" s="150"/>
      <c r="I4" s="46" t="s">
        <v>86</v>
      </c>
      <c r="J4" s="47"/>
      <c r="K4" s="47"/>
    </row>
    <row r="5" spans="1:11" ht="15" customHeight="1">
      <c r="A5" s="156"/>
      <c r="B5" s="67"/>
      <c r="C5" s="67"/>
      <c r="D5" s="67"/>
      <c r="E5" s="67"/>
      <c r="F5" s="67"/>
      <c r="G5" s="67"/>
      <c r="H5" s="67"/>
      <c r="I5" s="67"/>
      <c r="J5" s="67"/>
      <c r="K5" s="67"/>
    </row>
    <row r="6" spans="1:11" ht="15" customHeight="1">
      <c r="A6" s="156"/>
      <c r="B6" s="67"/>
      <c r="C6" s="67"/>
      <c r="D6" s="67"/>
      <c r="E6" s="67"/>
      <c r="F6" s="67"/>
      <c r="G6" s="67"/>
      <c r="H6" s="67"/>
      <c r="I6" s="67"/>
      <c r="J6" s="67"/>
      <c r="K6" s="67"/>
    </row>
    <row r="7" spans="1:11" ht="15" customHeight="1">
      <c r="A7" s="156"/>
      <c r="B7" s="67"/>
      <c r="C7" s="67"/>
      <c r="D7" s="67"/>
      <c r="E7" s="67"/>
      <c r="F7" s="67"/>
      <c r="G7" s="67"/>
      <c r="H7" s="67"/>
      <c r="I7" s="67"/>
      <c r="J7" s="67"/>
      <c r="K7" s="67"/>
    </row>
    <row r="8" spans="1:11" ht="15" customHeight="1">
      <c r="A8" s="157" t="s">
        <v>41</v>
      </c>
      <c r="B8" s="158"/>
      <c r="C8" s="158"/>
      <c r="D8" s="158"/>
      <c r="E8" s="158"/>
      <c r="F8" s="158"/>
      <c r="G8" s="158"/>
      <c r="H8" s="158"/>
      <c r="I8" s="158"/>
      <c r="J8" s="158"/>
      <c r="K8" s="159"/>
    </row>
    <row r="9" spans="1:11" ht="15" customHeight="1">
      <c r="A9" s="144" t="s">
        <v>51</v>
      </c>
      <c r="B9" s="145"/>
      <c r="C9" s="145"/>
      <c r="D9" s="145"/>
      <c r="E9" s="145"/>
      <c r="F9" s="145"/>
      <c r="G9" s="145"/>
      <c r="H9" s="145"/>
      <c r="I9" s="145"/>
      <c r="J9" s="145"/>
      <c r="K9" s="146"/>
    </row>
    <row r="10" spans="1:11" ht="15" customHeight="1">
      <c r="A10" s="90" t="s">
        <v>87</v>
      </c>
      <c r="B10" s="140"/>
      <c r="C10" s="140"/>
      <c r="D10" s="140"/>
      <c r="E10" s="140"/>
      <c r="F10" s="140"/>
      <c r="G10" s="140"/>
      <c r="H10" s="140"/>
      <c r="I10" s="140"/>
      <c r="J10" s="140"/>
      <c r="K10" s="147"/>
    </row>
    <row r="11" spans="1:11" ht="15" customHeight="1">
      <c r="A11" s="93" t="s">
        <v>88</v>
      </c>
      <c r="B11" s="148"/>
      <c r="C11" s="148"/>
      <c r="D11" s="148"/>
      <c r="E11" s="148"/>
      <c r="F11" s="148"/>
      <c r="G11" s="148"/>
      <c r="H11" s="148"/>
      <c r="I11" s="148"/>
      <c r="J11" s="148"/>
      <c r="K11" s="149"/>
    </row>
    <row r="12" spans="1:11" ht="15" customHeight="1">
      <c r="A12" s="44"/>
      <c r="B12" s="44"/>
      <c r="C12" s="44"/>
      <c r="D12" s="44"/>
      <c r="E12" s="44"/>
      <c r="F12" s="44"/>
      <c r="G12" s="44"/>
      <c r="H12" s="44"/>
      <c r="I12" s="44"/>
      <c r="J12" s="44"/>
      <c r="K12" s="44"/>
    </row>
    <row r="13" spans="1:11" ht="15" customHeight="1">
      <c r="A13" s="44"/>
      <c r="B13" s="44"/>
      <c r="C13" s="44"/>
      <c r="D13" s="44"/>
      <c r="E13" s="44"/>
      <c r="F13" s="44"/>
      <c r="G13" s="44"/>
      <c r="H13" s="44"/>
      <c r="I13" s="44"/>
      <c r="J13" s="44"/>
      <c r="K13" s="44"/>
    </row>
    <row r="14" spans="1:11" ht="15" customHeight="1">
      <c r="A14" s="162" t="s">
        <v>89</v>
      </c>
      <c r="B14" s="67"/>
      <c r="C14" s="44"/>
      <c r="D14" s="44"/>
      <c r="E14" s="44"/>
      <c r="F14" s="44"/>
      <c r="G14" s="44"/>
      <c r="H14" s="44"/>
      <c r="I14" s="44"/>
      <c r="J14" s="44"/>
      <c r="K14" s="44"/>
    </row>
    <row r="15" spans="1:11" ht="24.75" customHeight="1">
      <c r="A15" s="67"/>
      <c r="B15" s="67"/>
      <c r="C15" s="163"/>
      <c r="D15" s="164"/>
      <c r="E15" s="164"/>
      <c r="F15" s="164"/>
      <c r="G15" s="164"/>
      <c r="H15" s="164"/>
      <c r="I15" s="164"/>
      <c r="J15" s="165"/>
      <c r="K15" s="7"/>
    </row>
    <row r="16" spans="1:11" ht="24.75" customHeight="1">
      <c r="A16" s="67"/>
      <c r="B16" s="67"/>
      <c r="C16" s="166"/>
      <c r="D16" s="167"/>
      <c r="E16" s="167"/>
      <c r="F16" s="167"/>
      <c r="G16" s="167"/>
      <c r="H16" s="167"/>
      <c r="I16" s="167"/>
      <c r="J16" s="168"/>
      <c r="K16" s="7"/>
    </row>
    <row r="17" spans="1:11" ht="15" customHeight="1">
      <c r="A17" s="67"/>
      <c r="B17" s="67"/>
      <c r="C17" s="44"/>
      <c r="D17" s="44"/>
      <c r="E17" s="44"/>
      <c r="F17" s="44"/>
      <c r="G17" s="44"/>
      <c r="H17" s="44"/>
      <c r="I17" s="44"/>
      <c r="J17" s="44"/>
      <c r="K17" s="44"/>
    </row>
    <row r="18" spans="1:11" ht="15" customHeight="1">
      <c r="A18" s="44"/>
      <c r="B18" s="44"/>
      <c r="C18" s="44"/>
      <c r="D18" s="44"/>
      <c r="E18" s="44"/>
      <c r="F18" s="44"/>
      <c r="G18" s="44"/>
      <c r="H18" s="44"/>
      <c r="I18" s="44"/>
      <c r="J18" s="44"/>
      <c r="K18" s="44"/>
    </row>
    <row r="19" spans="1:11" ht="15" customHeight="1">
      <c r="A19" s="44"/>
      <c r="B19" s="44"/>
      <c r="C19" s="44"/>
      <c r="D19" s="44"/>
      <c r="E19" s="44"/>
      <c r="F19" s="44"/>
      <c r="G19" s="44"/>
      <c r="H19" s="44"/>
      <c r="I19" s="44"/>
      <c r="J19" s="44"/>
      <c r="K19" s="44"/>
    </row>
    <row r="20" spans="1:11" ht="24.75" customHeight="1" thickBot="1">
      <c r="A20" s="160" t="s">
        <v>0</v>
      </c>
      <c r="B20" s="160"/>
      <c r="C20" s="160"/>
      <c r="D20" s="160"/>
      <c r="E20" s="160"/>
      <c r="F20" s="160"/>
      <c r="G20" s="160"/>
      <c r="H20" s="160"/>
      <c r="I20" s="160"/>
      <c r="J20" s="160"/>
      <c r="K20" s="160"/>
    </row>
    <row r="21" spans="1:11" ht="15" customHeight="1" thickTop="1">
      <c r="A21" s="161"/>
      <c r="B21" s="45"/>
      <c r="C21" s="45"/>
      <c r="D21" s="45"/>
      <c r="E21" s="45"/>
      <c r="F21" s="45"/>
      <c r="G21" s="45"/>
      <c r="H21" s="45"/>
      <c r="I21" s="45"/>
      <c r="J21" s="45"/>
      <c r="K21" s="45"/>
    </row>
    <row r="22" spans="1:11" ht="19.5" customHeight="1">
      <c r="A22" s="85" t="s">
        <v>1</v>
      </c>
      <c r="B22" s="181"/>
      <c r="C22" s="181"/>
      <c r="D22" s="181"/>
      <c r="E22" s="181"/>
      <c r="F22" s="181"/>
      <c r="G22" s="181"/>
      <c r="H22" s="181"/>
      <c r="I22" s="181"/>
      <c r="J22" s="181"/>
      <c r="K22" s="181"/>
    </row>
    <row r="23" spans="1:11" ht="15" customHeight="1">
      <c r="A23" s="44"/>
      <c r="B23" s="44"/>
      <c r="C23" s="44"/>
      <c r="D23" s="44"/>
      <c r="E23" s="44"/>
      <c r="F23" s="44"/>
      <c r="G23" s="44"/>
      <c r="H23" s="44"/>
      <c r="I23" s="44"/>
      <c r="J23" s="44"/>
      <c r="K23" s="44"/>
    </row>
    <row r="24" spans="2:11" ht="15" customHeight="1">
      <c r="B24" s="81" t="s">
        <v>2</v>
      </c>
      <c r="C24" s="44"/>
      <c r="D24" s="44"/>
      <c r="E24" s="82"/>
      <c r="F24" s="9">
        <v>20</v>
      </c>
      <c r="G24" s="83" t="s">
        <v>13</v>
      </c>
      <c r="H24" s="44"/>
      <c r="I24" s="44"/>
      <c r="J24" s="15">
        <f>F24*0.3048</f>
        <v>6.096</v>
      </c>
      <c r="K24" s="15" t="s">
        <v>3</v>
      </c>
    </row>
    <row r="25" spans="2:11" ht="15" customHeight="1">
      <c r="B25" s="81" t="s">
        <v>4</v>
      </c>
      <c r="C25" s="44"/>
      <c r="D25" s="44"/>
      <c r="E25" s="82"/>
      <c r="F25" s="9">
        <v>25</v>
      </c>
      <c r="G25" s="83" t="s">
        <v>13</v>
      </c>
      <c r="H25" s="44"/>
      <c r="I25" s="44"/>
      <c r="J25" s="15">
        <f>F25*0.3048</f>
        <v>7.62</v>
      </c>
      <c r="K25" s="15" t="s">
        <v>3</v>
      </c>
    </row>
    <row r="26" spans="2:11" ht="15" customHeight="1">
      <c r="B26" s="81" t="s">
        <v>5</v>
      </c>
      <c r="C26" s="44"/>
      <c r="D26" s="44"/>
      <c r="E26" s="82"/>
      <c r="F26" s="9">
        <v>12</v>
      </c>
      <c r="G26" s="83" t="s">
        <v>13</v>
      </c>
      <c r="H26" s="44"/>
      <c r="I26" s="44"/>
      <c r="J26" s="15">
        <f>F26*0.3048</f>
        <v>3.6576000000000004</v>
      </c>
      <c r="K26" s="15" t="s">
        <v>3</v>
      </c>
    </row>
    <row r="27" spans="2:11" ht="15" customHeight="1">
      <c r="B27" s="81" t="s">
        <v>10</v>
      </c>
      <c r="C27" s="44"/>
      <c r="D27" s="44"/>
      <c r="E27" s="82"/>
      <c r="F27" s="9">
        <v>3</v>
      </c>
      <c r="G27" s="83" t="s">
        <v>13</v>
      </c>
      <c r="H27" s="44"/>
      <c r="I27" s="44"/>
      <c r="J27" s="17">
        <f>F27*0.3048</f>
        <v>0.9144000000000001</v>
      </c>
      <c r="K27" s="15" t="s">
        <v>3</v>
      </c>
    </row>
    <row r="28" spans="2:11" ht="15" customHeight="1">
      <c r="B28" s="81" t="s">
        <v>11</v>
      </c>
      <c r="C28" s="44"/>
      <c r="D28" s="44"/>
      <c r="E28" s="82"/>
      <c r="F28" s="9">
        <v>8</v>
      </c>
      <c r="G28" s="83" t="s">
        <v>13</v>
      </c>
      <c r="H28" s="44"/>
      <c r="I28" s="44"/>
      <c r="J28" s="17">
        <f>F28*0.3048</f>
        <v>2.4384</v>
      </c>
      <c r="K28" s="15" t="s">
        <v>3</v>
      </c>
    </row>
    <row r="29" spans="1:11" ht="15" customHeight="1" thickBot="1">
      <c r="A29" s="67"/>
      <c r="B29" s="67"/>
      <c r="C29" s="67"/>
      <c r="D29" s="67"/>
      <c r="E29" s="67"/>
      <c r="F29" s="67"/>
      <c r="G29" s="67"/>
      <c r="H29" s="67"/>
      <c r="I29" s="67"/>
      <c r="J29" s="67"/>
      <c r="K29" s="67"/>
    </row>
    <row r="30" spans="1:11" ht="24.75" customHeight="1" thickBot="1" thickTop="1">
      <c r="A30" s="47"/>
      <c r="B30" s="47"/>
      <c r="C30" s="47"/>
      <c r="D30" s="47"/>
      <c r="E30" s="80"/>
      <c r="F30" s="18" t="s">
        <v>52</v>
      </c>
      <c r="G30" s="79"/>
      <c r="H30" s="44"/>
      <c r="I30" s="44"/>
      <c r="J30" s="44"/>
      <c r="K30" s="44"/>
    </row>
    <row r="31" spans="1:11" ht="15" customHeight="1" thickTop="1">
      <c r="A31" s="78"/>
      <c r="B31" s="78"/>
      <c r="C31" s="78"/>
      <c r="D31" s="78"/>
      <c r="E31" s="78"/>
      <c r="F31" s="78"/>
      <c r="G31" s="78"/>
      <c r="H31" s="78"/>
      <c r="I31" s="78"/>
      <c r="J31" s="78"/>
      <c r="K31" s="78"/>
    </row>
    <row r="32" spans="1:11" ht="15" customHeight="1" thickBot="1">
      <c r="A32" s="78"/>
      <c r="B32" s="78"/>
      <c r="C32" s="78"/>
      <c r="D32" s="78"/>
      <c r="E32" s="78"/>
      <c r="F32" s="78"/>
      <c r="G32" s="78"/>
      <c r="H32" s="78"/>
      <c r="I32" s="78"/>
      <c r="J32" s="78"/>
      <c r="K32" s="78"/>
    </row>
    <row r="33" spans="1:11" ht="15" customHeight="1" thickTop="1">
      <c r="A33" s="45"/>
      <c r="B33" s="45"/>
      <c r="C33" s="45"/>
      <c r="D33" s="45"/>
      <c r="E33" s="45"/>
      <c r="F33" s="45"/>
      <c r="G33" s="45"/>
      <c r="H33" s="45"/>
      <c r="I33" s="45"/>
      <c r="J33" s="45"/>
      <c r="K33" s="45"/>
    </row>
    <row r="34" spans="1:11" ht="24.75" customHeight="1">
      <c r="A34" s="41" t="s">
        <v>50</v>
      </c>
      <c r="B34" s="51"/>
      <c r="C34" s="51"/>
      <c r="D34" s="51"/>
      <c r="E34" s="51"/>
      <c r="F34" s="51"/>
      <c r="G34" s="51"/>
      <c r="H34" s="51"/>
      <c r="I34" s="51"/>
      <c r="J34" s="51"/>
      <c r="K34" s="51"/>
    </row>
    <row r="35" spans="2:11" ht="15" customHeight="1">
      <c r="B35" s="70" t="s">
        <v>144</v>
      </c>
      <c r="C35" s="71"/>
      <c r="D35" s="71"/>
      <c r="E35" s="71"/>
      <c r="F35" s="71"/>
      <c r="G35" s="71"/>
      <c r="H35" s="71"/>
      <c r="I35" s="44"/>
      <c r="J35" s="44"/>
      <c r="K35" s="44"/>
    </row>
    <row r="36" spans="1:11" ht="15" customHeight="1">
      <c r="A36" s="44"/>
      <c r="B36" s="44"/>
      <c r="C36" s="44"/>
      <c r="D36" s="44"/>
      <c r="E36" s="44"/>
      <c r="F36" s="44"/>
      <c r="G36" s="44"/>
      <c r="H36" s="44"/>
      <c r="I36" s="44"/>
      <c r="J36" s="44"/>
      <c r="K36" s="44"/>
    </row>
    <row r="37" spans="1:11" ht="24.75" customHeight="1">
      <c r="A37" s="178" t="s">
        <v>149</v>
      </c>
      <c r="B37" s="178"/>
      <c r="C37" s="178"/>
      <c r="D37" s="51" t="s">
        <v>142</v>
      </c>
      <c r="E37" s="172"/>
      <c r="F37" s="172"/>
      <c r="G37" s="172"/>
      <c r="H37" s="172"/>
      <c r="I37" s="172"/>
      <c r="J37" s="172"/>
      <c r="K37" s="172"/>
    </row>
    <row r="38" spans="1:11" ht="15" customHeight="1">
      <c r="A38" s="44"/>
      <c r="B38" s="44"/>
      <c r="C38" s="44"/>
      <c r="D38" s="44"/>
      <c r="E38" s="44"/>
      <c r="F38" s="44"/>
      <c r="G38" s="44"/>
      <c r="H38" s="44"/>
      <c r="I38" s="44"/>
      <c r="J38" s="44"/>
      <c r="K38" s="44"/>
    </row>
    <row r="39" spans="1:11" ht="15" customHeight="1">
      <c r="A39" s="61" t="s">
        <v>100</v>
      </c>
      <c r="B39" s="47"/>
      <c r="C39" s="47"/>
      <c r="D39" s="47"/>
      <c r="E39" s="44"/>
      <c r="F39" s="44"/>
      <c r="G39" s="44"/>
      <c r="H39" s="44"/>
      <c r="I39" s="44"/>
      <c r="J39" s="44"/>
      <c r="K39" s="44"/>
    </row>
    <row r="40" spans="1:11" ht="15" customHeight="1">
      <c r="A40" s="179" t="s">
        <v>145</v>
      </c>
      <c r="B40" s="47"/>
      <c r="C40" s="47"/>
      <c r="D40" s="47"/>
      <c r="E40" s="60" t="s">
        <v>146</v>
      </c>
      <c r="F40" s="44"/>
      <c r="G40" s="44"/>
      <c r="H40" s="44"/>
      <c r="I40" s="44"/>
      <c r="J40" s="44"/>
      <c r="K40" s="44"/>
    </row>
    <row r="41" spans="1:11" ht="15" customHeight="1">
      <c r="A41" s="177" t="s">
        <v>148</v>
      </c>
      <c r="B41" s="47"/>
      <c r="C41" s="47"/>
      <c r="D41" s="47"/>
      <c r="E41" s="60" t="s">
        <v>147</v>
      </c>
      <c r="F41" s="44"/>
      <c r="G41" s="44"/>
      <c r="H41" s="44"/>
      <c r="I41" s="44"/>
      <c r="J41" s="44"/>
      <c r="K41" s="44"/>
    </row>
    <row r="42" spans="1:11" ht="15" customHeight="1">
      <c r="A42" s="44"/>
      <c r="B42" s="44"/>
      <c r="C42" s="44"/>
      <c r="D42" s="44"/>
      <c r="E42" s="44"/>
      <c r="F42" s="44"/>
      <c r="G42" s="44"/>
      <c r="H42" s="44"/>
      <c r="I42" s="44"/>
      <c r="J42" s="44"/>
      <c r="K42" s="44"/>
    </row>
    <row r="43" spans="1:11" ht="19.5" customHeight="1">
      <c r="A43" s="47"/>
      <c r="B43" s="47"/>
      <c r="C43" s="47"/>
      <c r="D43" s="59" t="s">
        <v>153</v>
      </c>
      <c r="E43" s="59"/>
      <c r="F43" s="59"/>
      <c r="G43" s="59"/>
      <c r="H43" s="59"/>
      <c r="I43" s="59"/>
      <c r="J43" s="59"/>
      <c r="K43" s="59"/>
    </row>
    <row r="44" spans="1:11" ht="15" customHeight="1">
      <c r="A44" s="44"/>
      <c r="B44" s="44"/>
      <c r="C44" s="44"/>
      <c r="D44" s="44"/>
      <c r="E44" s="44"/>
      <c r="F44" s="44"/>
      <c r="G44" s="44"/>
      <c r="H44" s="44"/>
      <c r="I44" s="44"/>
      <c r="J44" s="44"/>
      <c r="K44" s="44"/>
    </row>
    <row r="45" spans="1:11" ht="24.75" customHeight="1">
      <c r="A45" s="174" t="s">
        <v>151</v>
      </c>
      <c r="B45" s="56"/>
      <c r="C45" s="56"/>
      <c r="D45" s="56"/>
      <c r="E45" s="59" t="s">
        <v>152</v>
      </c>
      <c r="F45" s="59"/>
      <c r="G45" s="59"/>
      <c r="H45" s="59"/>
      <c r="I45" s="59"/>
      <c r="J45" s="59"/>
      <c r="K45" s="59"/>
    </row>
    <row r="46" spans="1:11" ht="15" customHeight="1">
      <c r="A46" s="173"/>
      <c r="B46" s="44"/>
      <c r="C46" s="44"/>
      <c r="D46" s="44"/>
      <c r="E46" s="44"/>
      <c r="F46" s="44"/>
      <c r="G46" s="44"/>
      <c r="H46" s="44"/>
      <c r="I46" s="44"/>
      <c r="J46" s="44"/>
      <c r="K46" s="44"/>
    </row>
    <row r="47" spans="1:11" ht="15" customHeight="1">
      <c r="A47" s="61" t="s">
        <v>100</v>
      </c>
      <c r="B47" s="61"/>
      <c r="C47" s="61"/>
      <c r="D47" s="61"/>
      <c r="E47" s="44"/>
      <c r="F47" s="44"/>
      <c r="G47" s="44"/>
      <c r="H47" s="44"/>
      <c r="I47" s="44"/>
      <c r="J47" s="44"/>
      <c r="K47" s="44"/>
    </row>
    <row r="48" spans="1:11" ht="15" customHeight="1">
      <c r="A48" s="61" t="s">
        <v>107</v>
      </c>
      <c r="B48" s="47"/>
      <c r="C48" s="47"/>
      <c r="D48" s="47"/>
      <c r="E48" s="60" t="s">
        <v>112</v>
      </c>
      <c r="F48" s="44"/>
      <c r="G48" s="44"/>
      <c r="H48" s="44"/>
      <c r="I48" s="44"/>
      <c r="J48" s="44"/>
      <c r="K48" s="44"/>
    </row>
    <row r="49" spans="1:11" ht="15" customHeight="1">
      <c r="A49" s="61" t="s">
        <v>106</v>
      </c>
      <c r="B49" s="47"/>
      <c r="C49" s="47"/>
      <c r="D49" s="47"/>
      <c r="E49" s="60" t="s">
        <v>111</v>
      </c>
      <c r="F49" s="44"/>
      <c r="G49" s="44"/>
      <c r="H49" s="44"/>
      <c r="I49" s="44"/>
      <c r="J49" s="44"/>
      <c r="K49" s="44"/>
    </row>
    <row r="50" spans="1:11" ht="15" customHeight="1">
      <c r="A50" s="61" t="s">
        <v>128</v>
      </c>
      <c r="B50" s="47"/>
      <c r="C50" s="47"/>
      <c r="D50" s="47"/>
      <c r="E50" s="60" t="s">
        <v>150</v>
      </c>
      <c r="F50" s="44"/>
      <c r="G50" s="44"/>
      <c r="H50" s="44"/>
      <c r="I50" s="44"/>
      <c r="J50" s="44"/>
      <c r="K50" s="44"/>
    </row>
    <row r="51" spans="1:11" ht="15" customHeight="1">
      <c r="A51" s="173"/>
      <c r="B51" s="44"/>
      <c r="C51" s="44"/>
      <c r="D51" s="44"/>
      <c r="E51" s="44"/>
      <c r="F51" s="44"/>
      <c r="G51" s="44"/>
      <c r="H51" s="44"/>
      <c r="I51" s="44"/>
      <c r="J51" s="44"/>
      <c r="K51" s="44"/>
    </row>
    <row r="52" spans="1:11" ht="19.5" customHeight="1">
      <c r="A52" s="47"/>
      <c r="B52" s="47"/>
      <c r="C52" s="47"/>
      <c r="D52" s="59" t="s">
        <v>7</v>
      </c>
      <c r="E52" s="59"/>
      <c r="F52" s="59"/>
      <c r="G52" s="59"/>
      <c r="H52" s="59"/>
      <c r="I52" s="59"/>
      <c r="J52" s="59"/>
      <c r="K52" s="59"/>
    </row>
    <row r="53" spans="1:11" ht="15" customHeight="1">
      <c r="A53" s="173"/>
      <c r="B53" s="44"/>
      <c r="C53" s="44"/>
      <c r="D53" s="44"/>
      <c r="E53" s="44"/>
      <c r="F53" s="44"/>
      <c r="G53" s="44"/>
      <c r="H53" s="44"/>
      <c r="I53" s="44"/>
      <c r="J53" s="44"/>
      <c r="K53" s="44"/>
    </row>
    <row r="54" spans="1:11" ht="24.75" customHeight="1">
      <c r="A54" s="56" t="s">
        <v>123</v>
      </c>
      <c r="B54" s="56"/>
      <c r="C54" s="56"/>
      <c r="D54" s="56"/>
      <c r="E54" s="59" t="s">
        <v>124</v>
      </c>
      <c r="F54" s="59"/>
      <c r="G54" s="59"/>
      <c r="H54" s="59"/>
      <c r="I54" s="59"/>
      <c r="J54" s="59"/>
      <c r="K54" s="59"/>
    </row>
    <row r="55" spans="1:11" ht="15" customHeight="1">
      <c r="A55" s="173"/>
      <c r="B55" s="44"/>
      <c r="C55" s="44"/>
      <c r="D55" s="44"/>
      <c r="E55" s="44"/>
      <c r="F55" s="44"/>
      <c r="G55" s="44"/>
      <c r="H55" s="44"/>
      <c r="I55" s="44"/>
      <c r="J55" s="44"/>
      <c r="K55" s="44"/>
    </row>
    <row r="56" spans="1:11" ht="15" customHeight="1">
      <c r="A56" s="61" t="s">
        <v>100</v>
      </c>
      <c r="B56" s="47"/>
      <c r="C56" s="47"/>
      <c r="D56" s="47"/>
      <c r="E56" s="44"/>
      <c r="F56" s="44"/>
      <c r="G56" s="44"/>
      <c r="H56" s="44"/>
      <c r="I56" s="44"/>
      <c r="J56" s="44"/>
      <c r="K56" s="44"/>
    </row>
    <row r="57" spans="1:11" ht="15" customHeight="1">
      <c r="A57" s="61" t="s">
        <v>106</v>
      </c>
      <c r="B57" s="47"/>
      <c r="C57" s="47"/>
      <c r="D57" s="47"/>
      <c r="E57" s="60" t="s">
        <v>111</v>
      </c>
      <c r="F57" s="44"/>
      <c r="G57" s="44"/>
      <c r="H57" s="44"/>
      <c r="I57" s="44"/>
      <c r="J57" s="44"/>
      <c r="K57" s="44"/>
    </row>
    <row r="58" spans="1:11" ht="15" customHeight="1">
      <c r="A58" s="61" t="s">
        <v>127</v>
      </c>
      <c r="B58" s="47"/>
      <c r="C58" s="47"/>
      <c r="D58" s="47"/>
      <c r="E58" s="60" t="s">
        <v>125</v>
      </c>
      <c r="F58" s="44"/>
      <c r="G58" s="44"/>
      <c r="H58" s="44"/>
      <c r="I58" s="44"/>
      <c r="J58" s="44"/>
      <c r="K58" s="44"/>
    </row>
    <row r="59" spans="1:11" ht="15" customHeight="1">
      <c r="A59" s="61" t="s">
        <v>128</v>
      </c>
      <c r="B59" s="47"/>
      <c r="C59" s="47"/>
      <c r="D59" s="47"/>
      <c r="E59" s="60" t="s">
        <v>126</v>
      </c>
      <c r="F59" s="44"/>
      <c r="G59" s="44"/>
      <c r="H59" s="44"/>
      <c r="I59" s="44"/>
      <c r="J59" s="44"/>
      <c r="K59" s="44"/>
    </row>
    <row r="60" spans="1:11" ht="15" customHeight="1">
      <c r="A60" s="173"/>
      <c r="B60" s="44"/>
      <c r="C60" s="44"/>
      <c r="D60" s="44"/>
      <c r="E60" s="44"/>
      <c r="F60" s="44"/>
      <c r="G60" s="44"/>
      <c r="H60" s="44"/>
      <c r="I60" s="44"/>
      <c r="J60" s="44"/>
      <c r="K60" s="44"/>
    </row>
    <row r="61" spans="1:11" ht="24.75" customHeight="1">
      <c r="A61" s="56" t="s">
        <v>129</v>
      </c>
      <c r="B61" s="56"/>
      <c r="C61" s="56"/>
      <c r="D61" s="56"/>
      <c r="E61" s="57">
        <f>J27*J28</f>
        <v>2.2296729600000003</v>
      </c>
      <c r="F61" s="58"/>
      <c r="G61" s="59" t="s">
        <v>138</v>
      </c>
      <c r="H61" s="59"/>
      <c r="I61" s="59"/>
      <c r="J61" s="59"/>
      <c r="K61" s="59"/>
    </row>
    <row r="62" spans="1:11" ht="15" customHeight="1">
      <c r="A62" s="173"/>
      <c r="B62" s="44"/>
      <c r="C62" s="44"/>
      <c r="D62" s="44"/>
      <c r="E62" s="44"/>
      <c r="F62" s="44"/>
      <c r="G62" s="44"/>
      <c r="H62" s="44"/>
      <c r="I62" s="44"/>
      <c r="J62" s="44"/>
      <c r="K62" s="44"/>
    </row>
    <row r="63" spans="1:11" ht="19.5" customHeight="1">
      <c r="A63" s="47"/>
      <c r="B63" s="47"/>
      <c r="C63" s="47"/>
      <c r="D63" s="59" t="s">
        <v>8</v>
      </c>
      <c r="E63" s="59"/>
      <c r="F63" s="59"/>
      <c r="G63" s="59"/>
      <c r="H63" s="59"/>
      <c r="I63" s="59"/>
      <c r="J63" s="59"/>
      <c r="K63" s="59"/>
    </row>
    <row r="64" spans="1:11" ht="15" customHeight="1">
      <c r="A64" s="173"/>
      <c r="B64" s="44"/>
      <c r="C64" s="44"/>
      <c r="D64" s="44"/>
      <c r="E64" s="44"/>
      <c r="F64" s="44"/>
      <c r="G64" s="44"/>
      <c r="H64" s="44"/>
      <c r="I64" s="44"/>
      <c r="J64" s="44"/>
      <c r="K64" s="44"/>
    </row>
    <row r="65" spans="1:11" ht="24.75" customHeight="1">
      <c r="A65" s="56" t="s">
        <v>154</v>
      </c>
      <c r="B65" s="56"/>
      <c r="C65" s="56"/>
      <c r="D65" s="56"/>
      <c r="E65" s="59" t="s">
        <v>130</v>
      </c>
      <c r="F65" s="59"/>
      <c r="G65" s="59"/>
      <c r="H65" s="59"/>
      <c r="I65" s="59"/>
      <c r="J65" s="59"/>
      <c r="K65" s="59"/>
    </row>
    <row r="66" spans="1:11" ht="15" customHeight="1">
      <c r="A66" s="173"/>
      <c r="B66" s="44"/>
      <c r="C66" s="44"/>
      <c r="D66" s="44"/>
      <c r="E66" s="44"/>
      <c r="F66" s="44"/>
      <c r="G66" s="44"/>
      <c r="H66" s="44"/>
      <c r="I66" s="44"/>
      <c r="J66" s="44"/>
      <c r="K66" s="44"/>
    </row>
    <row r="67" spans="1:11" ht="15" customHeight="1">
      <c r="A67" s="175" t="s">
        <v>100</v>
      </c>
      <c r="B67" s="176"/>
      <c r="C67" s="176"/>
      <c r="D67" s="176"/>
      <c r="E67" s="44"/>
      <c r="F67" s="44"/>
      <c r="G67" s="44"/>
      <c r="H67" s="44"/>
      <c r="I67" s="44"/>
      <c r="J67" s="44"/>
      <c r="K67" s="44"/>
    </row>
    <row r="68" spans="1:11" ht="15" customHeight="1">
      <c r="A68" s="175" t="s">
        <v>155</v>
      </c>
      <c r="B68" s="176"/>
      <c r="C68" s="176"/>
      <c r="D68" s="176"/>
      <c r="E68" s="60" t="s">
        <v>112</v>
      </c>
      <c r="F68" s="44"/>
      <c r="G68" s="44"/>
      <c r="H68" s="44"/>
      <c r="I68" s="44"/>
      <c r="J68" s="44"/>
      <c r="K68" s="44"/>
    </row>
    <row r="69" spans="1:11" ht="15" customHeight="1">
      <c r="A69" s="175" t="s">
        <v>156</v>
      </c>
      <c r="B69" s="176"/>
      <c r="C69" s="176"/>
      <c r="D69" s="176"/>
      <c r="E69" s="60" t="s">
        <v>132</v>
      </c>
      <c r="F69" s="44"/>
      <c r="G69" s="44"/>
      <c r="H69" s="44"/>
      <c r="I69" s="44"/>
      <c r="J69" s="44"/>
      <c r="K69" s="44"/>
    </row>
    <row r="70" spans="1:11" ht="15" customHeight="1">
      <c r="A70" s="175" t="s">
        <v>157</v>
      </c>
      <c r="B70" s="176"/>
      <c r="C70" s="176"/>
      <c r="D70" s="176"/>
      <c r="E70" s="60" t="s">
        <v>133</v>
      </c>
      <c r="F70" s="44"/>
      <c r="G70" s="44"/>
      <c r="H70" s="44"/>
      <c r="I70" s="44"/>
      <c r="J70" s="44"/>
      <c r="K70" s="44"/>
    </row>
    <row r="71" spans="1:11" ht="15" customHeight="1">
      <c r="A71" s="175" t="s">
        <v>158</v>
      </c>
      <c r="B71" s="176"/>
      <c r="C71" s="176"/>
      <c r="D71" s="176"/>
      <c r="E71" s="60" t="s">
        <v>134</v>
      </c>
      <c r="F71" s="44"/>
      <c r="G71" s="44"/>
      <c r="H71" s="44"/>
      <c r="I71" s="44"/>
      <c r="J71" s="44"/>
      <c r="K71" s="44"/>
    </row>
    <row r="72" spans="1:11" ht="15" customHeight="1">
      <c r="A72" s="175" t="s">
        <v>159</v>
      </c>
      <c r="B72" s="176"/>
      <c r="C72" s="176"/>
      <c r="D72" s="176"/>
      <c r="E72" s="60" t="s">
        <v>111</v>
      </c>
      <c r="F72" s="44"/>
      <c r="G72" s="44"/>
      <c r="H72" s="44"/>
      <c r="I72" s="44"/>
      <c r="J72" s="44"/>
      <c r="K72" s="44"/>
    </row>
    <row r="73" spans="1:11" ht="15" customHeight="1">
      <c r="A73" s="173"/>
      <c r="B73" s="44"/>
      <c r="C73" s="44"/>
      <c r="D73" s="44"/>
      <c r="E73" s="44"/>
      <c r="F73" s="44"/>
      <c r="G73" s="44"/>
      <c r="H73" s="44"/>
      <c r="I73" s="44"/>
      <c r="J73" s="44"/>
      <c r="K73" s="44"/>
    </row>
    <row r="74" spans="1:11" ht="24.75" customHeight="1">
      <c r="A74" s="56" t="s">
        <v>139</v>
      </c>
      <c r="B74" s="56"/>
      <c r="C74" s="56"/>
      <c r="D74" s="56"/>
      <c r="E74" s="57">
        <f>(2*(J24*J25)+2*(J26*J24)+2*(J26*J25))-E61</f>
        <v>191.00865024000004</v>
      </c>
      <c r="F74" s="58"/>
      <c r="G74" s="59" t="s">
        <v>138</v>
      </c>
      <c r="H74" s="59"/>
      <c r="I74" s="59"/>
      <c r="J74" s="59"/>
      <c r="K74" s="59"/>
    </row>
    <row r="75" spans="1:11" ht="15" customHeight="1">
      <c r="A75" s="173"/>
      <c r="B75" s="44"/>
      <c r="C75" s="44"/>
      <c r="D75" s="44"/>
      <c r="E75" s="44"/>
      <c r="F75" s="44"/>
      <c r="G75" s="44"/>
      <c r="H75" s="44"/>
      <c r="I75" s="44"/>
      <c r="J75" s="44"/>
      <c r="K75" s="44"/>
    </row>
    <row r="76" spans="1:11" ht="19.5" customHeight="1">
      <c r="A76" s="47"/>
      <c r="B76" s="47"/>
      <c r="C76" s="47"/>
      <c r="D76" s="59" t="s">
        <v>18</v>
      </c>
      <c r="E76" s="59"/>
      <c r="F76" s="59"/>
      <c r="G76" s="59"/>
      <c r="H76" s="59"/>
      <c r="I76" s="59"/>
      <c r="J76" s="59"/>
      <c r="K76" s="59"/>
    </row>
    <row r="77" spans="1:11" ht="15" customHeight="1">
      <c r="A77" s="173"/>
      <c r="B77" s="44"/>
      <c r="C77" s="44"/>
      <c r="D77" s="44"/>
      <c r="E77" s="44"/>
      <c r="F77" s="44"/>
      <c r="G77" s="44"/>
      <c r="H77" s="44"/>
      <c r="I77" s="44"/>
      <c r="J77" s="44"/>
      <c r="K77" s="44"/>
    </row>
    <row r="78" spans="1:11" ht="24.75" customHeight="1">
      <c r="A78" s="174" t="s">
        <v>151</v>
      </c>
      <c r="B78" s="56"/>
      <c r="C78" s="56"/>
      <c r="D78" s="56"/>
      <c r="E78" s="59" t="s">
        <v>152</v>
      </c>
      <c r="F78" s="59"/>
      <c r="G78" s="59"/>
      <c r="H78" s="59"/>
      <c r="I78" s="59"/>
      <c r="J78" s="59"/>
      <c r="K78" s="59"/>
    </row>
    <row r="79" spans="1:11" ht="15" customHeight="1">
      <c r="A79" s="173"/>
      <c r="B79" s="44"/>
      <c r="C79" s="44"/>
      <c r="D79" s="44"/>
      <c r="E79" s="44"/>
      <c r="F79" s="44"/>
      <c r="G79" s="44"/>
      <c r="H79" s="44"/>
      <c r="I79" s="44"/>
      <c r="J79" s="44"/>
      <c r="K79" s="44"/>
    </row>
    <row r="80" spans="1:11" ht="15" customHeight="1">
      <c r="A80" s="61" t="s">
        <v>100</v>
      </c>
      <c r="B80" s="47"/>
      <c r="C80" s="47"/>
      <c r="D80" s="47"/>
      <c r="E80" s="171"/>
      <c r="F80" s="171"/>
      <c r="G80" s="171"/>
      <c r="H80" s="171"/>
      <c r="I80" s="171"/>
      <c r="J80" s="171"/>
      <c r="K80" s="171"/>
    </row>
    <row r="81" spans="1:11" ht="15" customHeight="1">
      <c r="A81" s="62" t="s">
        <v>15</v>
      </c>
      <c r="B81" s="47"/>
      <c r="C81" s="47"/>
      <c r="D81" s="47"/>
      <c r="E81" s="60" t="s">
        <v>147</v>
      </c>
      <c r="F81" s="170"/>
      <c r="G81" s="170"/>
      <c r="H81" s="170"/>
      <c r="I81" s="170"/>
      <c r="J81" s="170"/>
      <c r="K81" s="170"/>
    </row>
    <row r="82" spans="1:11" ht="15" customHeight="1">
      <c r="A82" s="61" t="s">
        <v>107</v>
      </c>
      <c r="B82" s="47"/>
      <c r="C82" s="47"/>
      <c r="D82" s="47"/>
      <c r="E82" s="60" t="s">
        <v>112</v>
      </c>
      <c r="F82" s="170"/>
      <c r="G82" s="170"/>
      <c r="H82" s="170"/>
      <c r="I82" s="170"/>
      <c r="J82" s="170"/>
      <c r="K82" s="170"/>
    </row>
    <row r="83" spans="1:11" ht="15" customHeight="1">
      <c r="A83" s="61" t="s">
        <v>106</v>
      </c>
      <c r="B83" s="47"/>
      <c r="C83" s="47"/>
      <c r="D83" s="47"/>
      <c r="E83" s="60" t="s">
        <v>111</v>
      </c>
      <c r="F83" s="170"/>
      <c r="G83" s="170"/>
      <c r="H83" s="170"/>
      <c r="I83" s="170"/>
      <c r="J83" s="170"/>
      <c r="K83" s="170"/>
    </row>
    <row r="84" spans="1:11" ht="15" customHeight="1">
      <c r="A84" s="61" t="s">
        <v>128</v>
      </c>
      <c r="B84" s="47"/>
      <c r="C84" s="47"/>
      <c r="D84" s="47"/>
      <c r="E84" s="60" t="s">
        <v>126</v>
      </c>
      <c r="F84" s="170"/>
      <c r="G84" s="170"/>
      <c r="H84" s="170"/>
      <c r="I84" s="170"/>
      <c r="J84" s="170"/>
      <c r="K84" s="170"/>
    </row>
    <row r="85" spans="1:11" ht="15" customHeight="1">
      <c r="A85" s="173"/>
      <c r="B85" s="44"/>
      <c r="C85" s="44"/>
      <c r="D85" s="44"/>
      <c r="E85" s="44"/>
      <c r="F85" s="44"/>
      <c r="G85" s="44"/>
      <c r="H85" s="44"/>
      <c r="I85" s="44"/>
      <c r="J85" s="44"/>
      <c r="K85" s="44"/>
    </row>
    <row r="86" spans="1:11" ht="24.75" customHeight="1">
      <c r="A86" s="174" t="s">
        <v>151</v>
      </c>
      <c r="B86" s="56"/>
      <c r="C86" s="56"/>
      <c r="D86" s="56"/>
      <c r="E86" s="57">
        <f>(E74-E61)/(E61*(J28)^0.5)</f>
        <v>54.22005915539761</v>
      </c>
      <c r="F86" s="58"/>
      <c r="G86" s="59" t="s">
        <v>160</v>
      </c>
      <c r="H86" s="59"/>
      <c r="I86" s="59"/>
      <c r="J86" s="59"/>
      <c r="K86" s="59"/>
    </row>
    <row r="87" spans="1:11" ht="15" customHeight="1">
      <c r="A87" s="173"/>
      <c r="B87" s="44"/>
      <c r="C87" s="44"/>
      <c r="D87" s="44"/>
      <c r="E87" s="44"/>
      <c r="F87" s="44"/>
      <c r="G87" s="44"/>
      <c r="H87" s="44"/>
      <c r="I87" s="44"/>
      <c r="J87" s="44"/>
      <c r="K87" s="44"/>
    </row>
    <row r="88" spans="1:9" ht="19.5" customHeight="1">
      <c r="A88" s="169" t="s">
        <v>190</v>
      </c>
      <c r="B88" s="169"/>
      <c r="C88" s="169"/>
      <c r="D88" s="169"/>
      <c r="E88" s="169"/>
      <c r="F88" s="169"/>
      <c r="G88" s="169"/>
      <c r="H88" s="169"/>
      <c r="I88" s="32"/>
    </row>
    <row r="89" spans="1:11" ht="15" customHeight="1">
      <c r="A89" s="44"/>
      <c r="B89" s="44"/>
      <c r="C89" s="44"/>
      <c r="D89" s="44"/>
      <c r="E89" s="44"/>
      <c r="F89" s="44"/>
      <c r="G89" s="44"/>
      <c r="H89" s="44"/>
      <c r="I89" s="44"/>
      <c r="J89" s="44"/>
      <c r="K89" s="44"/>
    </row>
    <row r="90" spans="1:11" ht="24.75" customHeight="1">
      <c r="A90" s="50" t="s">
        <v>143</v>
      </c>
      <c r="B90" s="50"/>
      <c r="C90" s="50"/>
      <c r="D90" s="51" t="s">
        <v>142</v>
      </c>
      <c r="E90" s="172"/>
      <c r="F90" s="172"/>
      <c r="G90" s="172"/>
      <c r="H90" s="172"/>
      <c r="I90" s="172"/>
      <c r="J90" s="172"/>
      <c r="K90" s="172"/>
    </row>
    <row r="91" spans="1:11" ht="15" customHeight="1">
      <c r="A91" s="44"/>
      <c r="B91" s="44"/>
      <c r="C91" s="44"/>
      <c r="D91" s="44"/>
      <c r="E91" s="44"/>
      <c r="F91" s="44"/>
      <c r="G91" s="44"/>
      <c r="H91" s="44"/>
      <c r="I91" s="44"/>
      <c r="J91" s="44"/>
      <c r="K91" s="44"/>
    </row>
    <row r="92" spans="1:11" ht="15" customHeight="1">
      <c r="A92" s="44"/>
      <c r="B92" s="44"/>
      <c r="C92" s="44"/>
      <c r="D92" s="44"/>
      <c r="E92" s="44"/>
      <c r="F92" s="44"/>
      <c r="G92" s="44"/>
      <c r="H92" s="44"/>
      <c r="I92" s="44"/>
      <c r="J92" s="44"/>
      <c r="K92" s="44"/>
    </row>
    <row r="93" spans="1:11" ht="15" customHeight="1">
      <c r="A93" s="44"/>
      <c r="B93" s="44"/>
      <c r="C93" s="44"/>
      <c r="D93" s="44"/>
      <c r="E93" s="44"/>
      <c r="F93" s="44"/>
      <c r="G93" s="44"/>
      <c r="H93" s="44"/>
      <c r="I93" s="44"/>
      <c r="J93" s="44"/>
      <c r="K93" s="44"/>
    </row>
    <row r="94" spans="1:11" ht="15" customHeight="1" thickBot="1">
      <c r="A94" s="38"/>
      <c r="B94" s="38"/>
      <c r="C94" s="38"/>
      <c r="H94" s="38"/>
      <c r="I94" s="38"/>
      <c r="J94" s="38"/>
      <c r="K94" s="38"/>
    </row>
    <row r="95" spans="1:11" ht="30" customHeight="1" thickBot="1" thickTop="1">
      <c r="A95" s="24" t="s">
        <v>93</v>
      </c>
      <c r="B95" s="48" t="s">
        <v>141</v>
      </c>
      <c r="C95" s="49"/>
      <c r="D95" s="53">
        <f>(H95*1.8)+32</f>
        <v>1492.22802070879</v>
      </c>
      <c r="E95" s="49"/>
      <c r="F95" s="42" t="s">
        <v>17</v>
      </c>
      <c r="G95" s="180"/>
      <c r="H95" s="53">
        <f>6000*((1-EXP(-0.1*E86)))/(E86)^0.5</f>
        <v>811.2377892826611</v>
      </c>
      <c r="I95" s="49"/>
      <c r="J95" s="42" t="s">
        <v>16</v>
      </c>
      <c r="K95" s="52"/>
    </row>
    <row r="96" spans="1:11" ht="15" customHeight="1" thickTop="1">
      <c r="A96" s="78"/>
      <c r="B96" s="78"/>
      <c r="C96" s="78"/>
      <c r="D96" s="78"/>
      <c r="E96" s="78"/>
      <c r="F96" s="78"/>
      <c r="G96" s="78"/>
      <c r="H96" s="78"/>
      <c r="I96" s="78"/>
      <c r="J96" s="78"/>
      <c r="K96" s="78"/>
    </row>
    <row r="97" spans="1:11" ht="15" customHeight="1">
      <c r="A97" s="78"/>
      <c r="B97" s="78"/>
      <c r="C97" s="78"/>
      <c r="D97" s="78"/>
      <c r="E97" s="78"/>
      <c r="F97" s="78"/>
      <c r="G97" s="78"/>
      <c r="H97" s="78"/>
      <c r="I97" s="78"/>
      <c r="J97" s="78"/>
      <c r="K97" s="78"/>
    </row>
    <row r="98" spans="1:11" ht="15" customHeight="1">
      <c r="A98" s="78"/>
      <c r="B98" s="78"/>
      <c r="C98" s="78"/>
      <c r="D98" s="78"/>
      <c r="E98" s="78"/>
      <c r="F98" s="78"/>
      <c r="G98" s="78"/>
      <c r="H98" s="78"/>
      <c r="I98" s="78"/>
      <c r="J98" s="78"/>
      <c r="K98" s="78"/>
    </row>
    <row r="99" spans="1:11" ht="15" customHeight="1">
      <c r="A99" s="96"/>
      <c r="B99" s="96"/>
      <c r="C99" s="96"/>
      <c r="D99" s="96"/>
      <c r="E99" s="96"/>
      <c r="F99" s="96"/>
      <c r="G99" s="96"/>
      <c r="H99" s="96"/>
      <c r="I99" s="96"/>
      <c r="J99" s="96"/>
      <c r="K99" s="96"/>
    </row>
    <row r="100" spans="1:11" ht="15" customHeight="1">
      <c r="A100" s="97" t="s">
        <v>75</v>
      </c>
      <c r="B100" s="98"/>
      <c r="C100" s="98"/>
      <c r="D100" s="98"/>
      <c r="E100" s="98"/>
      <c r="F100" s="98"/>
      <c r="G100" s="98"/>
      <c r="H100" s="98"/>
      <c r="I100" s="98"/>
      <c r="J100" s="98"/>
      <c r="K100" s="99"/>
    </row>
    <row r="101" spans="1:11" ht="15" customHeight="1">
      <c r="A101" s="87" t="s">
        <v>188</v>
      </c>
      <c r="B101" s="88"/>
      <c r="C101" s="88"/>
      <c r="D101" s="88"/>
      <c r="E101" s="88"/>
      <c r="F101" s="88"/>
      <c r="G101" s="88"/>
      <c r="H101" s="88"/>
      <c r="I101" s="88"/>
      <c r="J101" s="88"/>
      <c r="K101" s="89"/>
    </row>
    <row r="102" spans="1:11" ht="15" customHeight="1">
      <c r="A102" s="90"/>
      <c r="B102" s="91"/>
      <c r="C102" s="91"/>
      <c r="D102" s="91"/>
      <c r="E102" s="91"/>
      <c r="F102" s="91"/>
      <c r="G102" s="91"/>
      <c r="H102" s="91"/>
      <c r="I102" s="91"/>
      <c r="J102" s="91"/>
      <c r="K102" s="92"/>
    </row>
    <row r="103" spans="1:11" ht="15" customHeight="1">
      <c r="A103" s="90"/>
      <c r="B103" s="91"/>
      <c r="C103" s="91"/>
      <c r="D103" s="91"/>
      <c r="E103" s="91"/>
      <c r="F103" s="91"/>
      <c r="G103" s="91"/>
      <c r="H103" s="91"/>
      <c r="I103" s="91"/>
      <c r="J103" s="91"/>
      <c r="K103" s="92"/>
    </row>
    <row r="104" spans="1:11" ht="15" customHeight="1">
      <c r="A104" s="90"/>
      <c r="B104" s="91"/>
      <c r="C104" s="91"/>
      <c r="D104" s="91"/>
      <c r="E104" s="91"/>
      <c r="F104" s="91"/>
      <c r="G104" s="91"/>
      <c r="H104" s="91"/>
      <c r="I104" s="91"/>
      <c r="J104" s="91"/>
      <c r="K104" s="92"/>
    </row>
    <row r="105" spans="1:11" ht="15" customHeight="1">
      <c r="A105" s="93"/>
      <c r="B105" s="94"/>
      <c r="C105" s="94"/>
      <c r="D105" s="94"/>
      <c r="E105" s="94"/>
      <c r="F105" s="94"/>
      <c r="G105" s="94"/>
      <c r="H105" s="94"/>
      <c r="I105" s="94"/>
      <c r="J105" s="94"/>
      <c r="K105" s="95"/>
    </row>
    <row r="106" spans="1:11" ht="15" customHeight="1">
      <c r="A106" s="78"/>
      <c r="B106" s="78"/>
      <c r="C106" s="78"/>
      <c r="D106" s="78"/>
      <c r="E106" s="78"/>
      <c r="F106" s="78"/>
      <c r="G106" s="78"/>
      <c r="H106" s="78"/>
      <c r="I106" s="78"/>
      <c r="J106" s="78"/>
      <c r="K106" s="78"/>
    </row>
    <row r="107" spans="1:11" ht="15" customHeight="1">
      <c r="A107" s="78"/>
      <c r="B107" s="78"/>
      <c r="C107" s="78"/>
      <c r="D107" s="78"/>
      <c r="E107" s="78"/>
      <c r="F107" s="78"/>
      <c r="G107" s="78"/>
      <c r="H107" s="78"/>
      <c r="I107" s="78"/>
      <c r="J107" s="78"/>
      <c r="K107" s="78"/>
    </row>
    <row r="108" spans="1:11" ht="15" customHeight="1">
      <c r="A108" s="78"/>
      <c r="B108" s="78"/>
      <c r="C108" s="78"/>
      <c r="D108" s="78"/>
      <c r="E108" s="78"/>
      <c r="F108" s="78"/>
      <c r="G108" s="78"/>
      <c r="H108" s="78"/>
      <c r="I108" s="78"/>
      <c r="J108" s="78"/>
      <c r="K108" s="78"/>
    </row>
    <row r="109" spans="1:11" ht="15" customHeight="1">
      <c r="A109" s="78"/>
      <c r="B109" s="78"/>
      <c r="C109" s="78"/>
      <c r="D109" s="78"/>
      <c r="E109" s="78"/>
      <c r="F109" s="78"/>
      <c r="G109" s="78"/>
      <c r="H109" s="78"/>
      <c r="I109" s="78"/>
      <c r="J109" s="78"/>
      <c r="K109" s="78"/>
    </row>
    <row r="110" spans="1:11" ht="15" customHeight="1">
      <c r="A110" s="1" t="s">
        <v>47</v>
      </c>
      <c r="B110" s="101"/>
      <c r="C110" s="102"/>
      <c r="D110" s="103"/>
      <c r="E110" s="1" t="s">
        <v>76</v>
      </c>
      <c r="F110" s="2"/>
      <c r="G110" s="104" t="s">
        <v>77</v>
      </c>
      <c r="H110" s="105"/>
      <c r="I110" s="101"/>
      <c r="J110" s="102"/>
      <c r="K110" s="106"/>
    </row>
    <row r="111" spans="1:11" ht="15" customHeight="1">
      <c r="A111" s="100"/>
      <c r="B111" s="44"/>
      <c r="C111" s="44"/>
      <c r="D111" s="44"/>
      <c r="E111" s="44"/>
      <c r="F111" s="44"/>
      <c r="G111" s="44"/>
      <c r="H111" s="44"/>
      <c r="I111" s="44"/>
      <c r="J111" s="44"/>
      <c r="K111" s="44"/>
    </row>
    <row r="112" spans="1:11" ht="15" customHeight="1">
      <c r="A112" s="1" t="s">
        <v>49</v>
      </c>
      <c r="B112" s="101"/>
      <c r="C112" s="102"/>
      <c r="D112" s="103"/>
      <c r="E112" s="1" t="s">
        <v>76</v>
      </c>
      <c r="F112" s="2"/>
      <c r="G112" s="104" t="s">
        <v>77</v>
      </c>
      <c r="H112" s="105"/>
      <c r="I112" s="101"/>
      <c r="J112" s="102"/>
      <c r="K112" s="106"/>
    </row>
    <row r="113" spans="1:11" ht="15" customHeight="1">
      <c r="A113" s="100"/>
      <c r="B113" s="44"/>
      <c r="C113" s="44"/>
      <c r="D113" s="44"/>
      <c r="E113" s="44"/>
      <c r="F113" s="44"/>
      <c r="G113" s="44"/>
      <c r="H113" s="44"/>
      <c r="I113" s="44"/>
      <c r="J113" s="44"/>
      <c r="K113" s="44"/>
    </row>
    <row r="114" spans="1:11" ht="15" customHeight="1">
      <c r="A114" s="100"/>
      <c r="B114" s="100"/>
      <c r="C114" s="100"/>
      <c r="D114" s="100"/>
      <c r="E114" s="100"/>
      <c r="F114" s="100"/>
      <c r="G114" s="100"/>
      <c r="H114" s="100"/>
      <c r="I114" s="100"/>
      <c r="J114" s="100"/>
      <c r="K114" s="100"/>
    </row>
    <row r="115" spans="1:11" ht="15" customHeight="1">
      <c r="A115" s="100"/>
      <c r="B115" s="100"/>
      <c r="C115" s="100"/>
      <c r="D115" s="100"/>
      <c r="E115" s="100"/>
      <c r="F115" s="100"/>
      <c r="G115" s="100"/>
      <c r="H115" s="100"/>
      <c r="I115" s="100"/>
      <c r="J115" s="100"/>
      <c r="K115" s="100"/>
    </row>
    <row r="116" spans="1:11" ht="15" customHeight="1">
      <c r="A116" s="117" t="s">
        <v>78</v>
      </c>
      <c r="B116" s="116"/>
      <c r="C116" s="116"/>
      <c r="D116" s="116"/>
      <c r="E116" s="116"/>
      <c r="F116" s="116"/>
      <c r="G116" s="116"/>
      <c r="H116" s="116"/>
      <c r="I116" s="116"/>
      <c r="J116" s="116"/>
      <c r="K116" s="116"/>
    </row>
    <row r="117" spans="1:11" ht="15" customHeight="1">
      <c r="A117" s="107"/>
      <c r="B117" s="108"/>
      <c r="C117" s="108"/>
      <c r="D117" s="108"/>
      <c r="E117" s="108"/>
      <c r="F117" s="108"/>
      <c r="G117" s="108"/>
      <c r="H117" s="108"/>
      <c r="I117" s="108"/>
      <c r="J117" s="108"/>
      <c r="K117" s="109"/>
    </row>
    <row r="118" spans="1:11" ht="15" customHeight="1">
      <c r="A118" s="110"/>
      <c r="B118" s="111"/>
      <c r="C118" s="111"/>
      <c r="D118" s="111"/>
      <c r="E118" s="111"/>
      <c r="F118" s="111"/>
      <c r="G118" s="111"/>
      <c r="H118" s="111"/>
      <c r="I118" s="111"/>
      <c r="J118" s="111"/>
      <c r="K118" s="112"/>
    </row>
    <row r="119" spans="1:11" ht="15" customHeight="1">
      <c r="A119" s="110"/>
      <c r="B119" s="111"/>
      <c r="C119" s="111"/>
      <c r="D119" s="111"/>
      <c r="E119" s="111"/>
      <c r="F119" s="111"/>
      <c r="G119" s="111"/>
      <c r="H119" s="111"/>
      <c r="I119" s="111"/>
      <c r="J119" s="111"/>
      <c r="K119" s="112"/>
    </row>
    <row r="120" spans="1:11" ht="15" customHeight="1">
      <c r="A120" s="110"/>
      <c r="B120" s="111"/>
      <c r="C120" s="111"/>
      <c r="D120" s="111"/>
      <c r="E120" s="111"/>
      <c r="F120" s="111"/>
      <c r="G120" s="111"/>
      <c r="H120" s="111"/>
      <c r="I120" s="111"/>
      <c r="J120" s="111"/>
      <c r="K120" s="112"/>
    </row>
    <row r="121" spans="1:11" ht="15" customHeight="1">
      <c r="A121" s="110"/>
      <c r="B121" s="111"/>
      <c r="C121" s="111"/>
      <c r="D121" s="111"/>
      <c r="E121" s="111"/>
      <c r="F121" s="111"/>
      <c r="G121" s="111"/>
      <c r="H121" s="111"/>
      <c r="I121" s="111"/>
      <c r="J121" s="111"/>
      <c r="K121" s="112"/>
    </row>
    <row r="122" spans="1:11" ht="15" customHeight="1">
      <c r="A122" s="113"/>
      <c r="B122" s="114"/>
      <c r="C122" s="114"/>
      <c r="D122" s="114"/>
      <c r="E122" s="114"/>
      <c r="F122" s="114"/>
      <c r="G122" s="114"/>
      <c r="H122" s="114"/>
      <c r="I122" s="114"/>
      <c r="J122" s="114"/>
      <c r="K122" s="115"/>
    </row>
    <row r="123" spans="1:11" ht="15" customHeight="1">
      <c r="A123" s="116"/>
      <c r="B123" s="116"/>
      <c r="C123" s="116"/>
      <c r="D123" s="116"/>
      <c r="E123" s="116"/>
      <c r="F123" s="116"/>
      <c r="G123" s="116"/>
      <c r="H123" s="116"/>
      <c r="I123" s="116"/>
      <c r="J123" s="116"/>
      <c r="K123" s="116"/>
    </row>
    <row r="124" spans="1:11" ht="15" customHeight="1">
      <c r="A124" s="116"/>
      <c r="B124" s="116"/>
      <c r="C124" s="116"/>
      <c r="D124" s="116"/>
      <c r="E124" s="116"/>
      <c r="F124" s="116"/>
      <c r="G124" s="116"/>
      <c r="H124" s="116"/>
      <c r="I124" s="116"/>
      <c r="J124" s="116"/>
      <c r="K124" s="116"/>
    </row>
    <row r="125" spans="1:11" ht="15" customHeight="1" thickBot="1">
      <c r="A125" s="116"/>
      <c r="B125" s="116"/>
      <c r="C125" s="116"/>
      <c r="D125" s="116"/>
      <c r="E125" s="116"/>
      <c r="F125" s="116"/>
      <c r="G125" s="116"/>
      <c r="H125" s="116"/>
      <c r="I125" s="116"/>
      <c r="J125" s="116"/>
      <c r="K125" s="116"/>
    </row>
    <row r="126" spans="1:11" ht="15" customHeight="1" thickBot="1" thickTop="1">
      <c r="A126" s="3" t="s">
        <v>69</v>
      </c>
      <c r="B126" s="128" t="s">
        <v>79</v>
      </c>
      <c r="C126" s="129"/>
      <c r="D126" s="129"/>
      <c r="E126" s="129"/>
      <c r="F126" s="129"/>
      <c r="G126" s="129"/>
      <c r="H126" s="129"/>
      <c r="I126" s="130"/>
      <c r="J126" s="131" t="s">
        <v>48</v>
      </c>
      <c r="K126" s="132"/>
    </row>
    <row r="127" spans="1:11" ht="15" customHeight="1" thickTop="1">
      <c r="A127" s="4" t="s">
        <v>70</v>
      </c>
      <c r="B127" s="133" t="s">
        <v>74</v>
      </c>
      <c r="C127" s="134"/>
      <c r="D127" s="135"/>
      <c r="E127" s="135"/>
      <c r="F127" s="135"/>
      <c r="G127" s="135"/>
      <c r="H127" s="135"/>
      <c r="I127" s="136"/>
      <c r="J127" s="137" t="s">
        <v>198</v>
      </c>
      <c r="K127" s="138"/>
    </row>
    <row r="128" spans="1:11" ht="15" customHeight="1">
      <c r="A128" s="5" t="s">
        <v>80</v>
      </c>
      <c r="B128" s="118" t="s">
        <v>81</v>
      </c>
      <c r="C128" s="119"/>
      <c r="D128" s="119"/>
      <c r="E128" s="119"/>
      <c r="F128" s="119"/>
      <c r="G128" s="119"/>
      <c r="H128" s="119"/>
      <c r="I128" s="120"/>
      <c r="J128" s="121" t="s">
        <v>197</v>
      </c>
      <c r="K128" s="122"/>
    </row>
    <row r="129" spans="1:11" ht="15" customHeight="1">
      <c r="A129" s="5"/>
      <c r="B129" s="123"/>
      <c r="C129" s="124"/>
      <c r="D129" s="124"/>
      <c r="E129" s="124"/>
      <c r="F129" s="124"/>
      <c r="G129" s="124"/>
      <c r="H129" s="124"/>
      <c r="I129" s="125"/>
      <c r="J129" s="126"/>
      <c r="K129" s="127"/>
    </row>
    <row r="130" spans="1:11" ht="15" customHeight="1">
      <c r="A130" s="4"/>
      <c r="B130" s="139"/>
      <c r="C130" s="140"/>
      <c r="D130" s="140"/>
      <c r="E130" s="140"/>
      <c r="F130" s="140"/>
      <c r="G130" s="140"/>
      <c r="H130" s="140"/>
      <c r="I130" s="141"/>
      <c r="J130" s="142"/>
      <c r="K130" s="143"/>
    </row>
    <row r="131" spans="1:11" ht="15" customHeight="1">
      <c r="A131" s="4"/>
      <c r="B131" s="139"/>
      <c r="C131" s="140"/>
      <c r="D131" s="140"/>
      <c r="E131" s="140"/>
      <c r="F131" s="140"/>
      <c r="G131" s="140"/>
      <c r="H131" s="140"/>
      <c r="I131" s="141"/>
      <c r="J131" s="142"/>
      <c r="K131" s="143"/>
    </row>
    <row r="132" spans="1:11" ht="15" customHeight="1">
      <c r="A132" s="4"/>
      <c r="B132" s="139"/>
      <c r="C132" s="140"/>
      <c r="D132" s="140"/>
      <c r="E132" s="140"/>
      <c r="F132" s="140"/>
      <c r="G132" s="140"/>
      <c r="H132" s="140"/>
      <c r="I132" s="141"/>
      <c r="J132" s="142"/>
      <c r="K132" s="143"/>
    </row>
    <row r="133" spans="1:11" ht="15" customHeight="1">
      <c r="A133" s="4"/>
      <c r="B133" s="139"/>
      <c r="C133" s="140"/>
      <c r="D133" s="140"/>
      <c r="E133" s="140"/>
      <c r="F133" s="140"/>
      <c r="G133" s="140"/>
      <c r="H133" s="140"/>
      <c r="I133" s="141"/>
      <c r="J133" s="142"/>
      <c r="K133" s="143"/>
    </row>
    <row r="134" spans="1:11" ht="15" customHeight="1">
      <c r="A134" s="4"/>
      <c r="B134" s="139"/>
      <c r="C134" s="140"/>
      <c r="D134" s="140"/>
      <c r="E134" s="140"/>
      <c r="F134" s="140"/>
      <c r="G134" s="140"/>
      <c r="H134" s="140"/>
      <c r="I134" s="141"/>
      <c r="J134" s="142"/>
      <c r="K134" s="143"/>
    </row>
    <row r="135" spans="1:11" ht="15" customHeight="1">
      <c r="A135" s="4"/>
      <c r="B135" s="139"/>
      <c r="C135" s="140"/>
      <c r="D135" s="140"/>
      <c r="E135" s="140"/>
      <c r="F135" s="140"/>
      <c r="G135" s="140"/>
      <c r="H135" s="140"/>
      <c r="I135" s="141"/>
      <c r="J135" s="142"/>
      <c r="K135" s="143"/>
    </row>
    <row r="136" spans="1:11" ht="15" customHeight="1">
      <c r="A136" s="4"/>
      <c r="B136" s="139"/>
      <c r="C136" s="140"/>
      <c r="D136" s="140"/>
      <c r="E136" s="140"/>
      <c r="F136" s="140"/>
      <c r="G136" s="140"/>
      <c r="H136" s="140"/>
      <c r="I136" s="141"/>
      <c r="J136" s="142"/>
      <c r="K136" s="143"/>
    </row>
    <row r="137" spans="1:11" ht="15" customHeight="1">
      <c r="A137" s="4"/>
      <c r="B137" s="139"/>
      <c r="C137" s="140"/>
      <c r="D137" s="140"/>
      <c r="E137" s="140"/>
      <c r="F137" s="140"/>
      <c r="G137" s="140"/>
      <c r="H137" s="140"/>
      <c r="I137" s="141"/>
      <c r="J137" s="142"/>
      <c r="K137" s="143"/>
    </row>
    <row r="138" spans="1:11" ht="15" customHeight="1">
      <c r="A138" s="4"/>
      <c r="B138" s="139"/>
      <c r="C138" s="140"/>
      <c r="D138" s="140"/>
      <c r="E138" s="140"/>
      <c r="F138" s="140"/>
      <c r="G138" s="140"/>
      <c r="H138" s="140"/>
      <c r="I138" s="141"/>
      <c r="J138" s="142"/>
      <c r="K138" s="143"/>
    </row>
    <row r="139" spans="1:11" ht="15" customHeight="1">
      <c r="A139" s="4"/>
      <c r="B139" s="139"/>
      <c r="C139" s="140"/>
      <c r="D139" s="140"/>
      <c r="E139" s="140"/>
      <c r="F139" s="140"/>
      <c r="G139" s="140"/>
      <c r="H139" s="140"/>
      <c r="I139" s="141"/>
      <c r="J139" s="142"/>
      <c r="K139" s="143"/>
    </row>
    <row r="140" spans="1:11" ht="15" customHeight="1">
      <c r="A140" s="4"/>
      <c r="B140" s="139"/>
      <c r="C140" s="140"/>
      <c r="D140" s="140"/>
      <c r="E140" s="140"/>
      <c r="F140" s="140"/>
      <c r="G140" s="140"/>
      <c r="H140" s="140"/>
      <c r="I140" s="141"/>
      <c r="J140" s="142"/>
      <c r="K140" s="143"/>
    </row>
    <row r="141" spans="1:11" ht="15" customHeight="1">
      <c r="A141" s="4"/>
      <c r="B141" s="139"/>
      <c r="C141" s="140"/>
      <c r="D141" s="140"/>
      <c r="E141" s="140"/>
      <c r="F141" s="140"/>
      <c r="G141" s="140"/>
      <c r="H141" s="140"/>
      <c r="I141" s="141"/>
      <c r="J141" s="142"/>
      <c r="K141" s="143"/>
    </row>
    <row r="142" spans="1:11" ht="15" customHeight="1">
      <c r="A142" s="4"/>
      <c r="B142" s="139"/>
      <c r="C142" s="140"/>
      <c r="D142" s="140"/>
      <c r="E142" s="140"/>
      <c r="F142" s="140"/>
      <c r="G142" s="140"/>
      <c r="H142" s="140"/>
      <c r="I142" s="141"/>
      <c r="J142" s="142"/>
      <c r="K142" s="143"/>
    </row>
    <row r="143" spans="1:11" ht="15" customHeight="1">
      <c r="A143" s="4"/>
      <c r="B143" s="139"/>
      <c r="C143" s="140"/>
      <c r="D143" s="140"/>
      <c r="E143" s="140"/>
      <c r="F143" s="140"/>
      <c r="G143" s="140"/>
      <c r="H143" s="140"/>
      <c r="I143" s="141"/>
      <c r="J143" s="142"/>
      <c r="K143" s="143"/>
    </row>
    <row r="144" spans="1:11" ht="15" customHeight="1" thickBot="1">
      <c r="A144" s="6"/>
      <c r="B144" s="151"/>
      <c r="C144" s="152"/>
      <c r="D144" s="152"/>
      <c r="E144" s="152"/>
      <c r="F144" s="152"/>
      <c r="G144" s="152"/>
      <c r="H144" s="152"/>
      <c r="I144" s="153"/>
      <c r="J144" s="154"/>
      <c r="K144" s="155"/>
    </row>
    <row r="145" ht="13.5" thickTop="1"/>
  </sheetData>
  <sheetProtection password="DFFE" sheet="1"/>
  <mergeCells count="210">
    <mergeCell ref="A19:K19"/>
    <mergeCell ref="A20:K20"/>
    <mergeCell ref="A21:K21"/>
    <mergeCell ref="A93:K93"/>
    <mergeCell ref="A23:K23"/>
    <mergeCell ref="A22:K22"/>
    <mergeCell ref="B24:E24"/>
    <mergeCell ref="B25:E25"/>
    <mergeCell ref="G25:I25"/>
    <mergeCell ref="G27:I27"/>
    <mergeCell ref="A11:K11"/>
    <mergeCell ref="A7:K7"/>
    <mergeCell ref="A8:K8"/>
    <mergeCell ref="A18:K18"/>
    <mergeCell ref="A12:K12"/>
    <mergeCell ref="A13:K13"/>
    <mergeCell ref="A14:B17"/>
    <mergeCell ref="C14:K14"/>
    <mergeCell ref="C15:J16"/>
    <mergeCell ref="C17:K17"/>
    <mergeCell ref="B1:K1"/>
    <mergeCell ref="A3:C3"/>
    <mergeCell ref="A4:C4"/>
    <mergeCell ref="D4:H4"/>
    <mergeCell ref="D3:H3"/>
    <mergeCell ref="A9:K9"/>
    <mergeCell ref="I3:K3"/>
    <mergeCell ref="I4:K4"/>
    <mergeCell ref="A10:K10"/>
    <mergeCell ref="A2:K2"/>
    <mergeCell ref="B144:I144"/>
    <mergeCell ref="J144:K144"/>
    <mergeCell ref="A98:K98"/>
    <mergeCell ref="B142:I142"/>
    <mergeCell ref="J142:K142"/>
    <mergeCell ref="B143:I143"/>
    <mergeCell ref="A5:K5"/>
    <mergeCell ref="J143:K143"/>
    <mergeCell ref="B140:I140"/>
    <mergeCell ref="J140:K140"/>
    <mergeCell ref="B141:I141"/>
    <mergeCell ref="J141:K141"/>
    <mergeCell ref="B138:I138"/>
    <mergeCell ref="J138:K138"/>
    <mergeCell ref="B139:I139"/>
    <mergeCell ref="J139:K139"/>
    <mergeCell ref="B136:I136"/>
    <mergeCell ref="J136:K136"/>
    <mergeCell ref="B137:I137"/>
    <mergeCell ref="J137:K137"/>
    <mergeCell ref="B134:I134"/>
    <mergeCell ref="J134:K134"/>
    <mergeCell ref="B135:I135"/>
    <mergeCell ref="J135:K135"/>
    <mergeCell ref="B132:I132"/>
    <mergeCell ref="J132:K132"/>
    <mergeCell ref="B133:I133"/>
    <mergeCell ref="J133:K133"/>
    <mergeCell ref="B130:I130"/>
    <mergeCell ref="J130:K130"/>
    <mergeCell ref="B131:I131"/>
    <mergeCell ref="J131:K131"/>
    <mergeCell ref="B128:I128"/>
    <mergeCell ref="J128:K128"/>
    <mergeCell ref="B129:I129"/>
    <mergeCell ref="J129:K129"/>
    <mergeCell ref="B126:I126"/>
    <mergeCell ref="J126:K126"/>
    <mergeCell ref="B127:I127"/>
    <mergeCell ref="J127:K127"/>
    <mergeCell ref="I110:K110"/>
    <mergeCell ref="A117:K122"/>
    <mergeCell ref="A123:K123"/>
    <mergeCell ref="A124:K124"/>
    <mergeCell ref="A125:K125"/>
    <mergeCell ref="A113:K113"/>
    <mergeCell ref="A114:K114"/>
    <mergeCell ref="A115:K115"/>
    <mergeCell ref="A116:K116"/>
    <mergeCell ref="A29:K29"/>
    <mergeCell ref="A97:K97"/>
    <mergeCell ref="A30:E30"/>
    <mergeCell ref="A111:K111"/>
    <mergeCell ref="B112:D112"/>
    <mergeCell ref="G112:H112"/>
    <mergeCell ref="I112:K112"/>
    <mergeCell ref="A109:K109"/>
    <mergeCell ref="B110:D110"/>
    <mergeCell ref="G110:H110"/>
    <mergeCell ref="A107:K107"/>
    <mergeCell ref="A44:K44"/>
    <mergeCell ref="A96:K96"/>
    <mergeCell ref="A99:K99"/>
    <mergeCell ref="A100:K100"/>
    <mergeCell ref="A89:K89"/>
    <mergeCell ref="A45:D45"/>
    <mergeCell ref="A50:D50"/>
    <mergeCell ref="A53:K53"/>
    <mergeCell ref="E49:K49"/>
    <mergeCell ref="G30:K30"/>
    <mergeCell ref="A31:K31"/>
    <mergeCell ref="A6:K6"/>
    <mergeCell ref="A32:K32"/>
    <mergeCell ref="B26:E26"/>
    <mergeCell ref="B27:E27"/>
    <mergeCell ref="B28:E28"/>
    <mergeCell ref="G24:I24"/>
    <mergeCell ref="G26:I26"/>
    <mergeCell ref="G28:I28"/>
    <mergeCell ref="A33:K33"/>
    <mergeCell ref="F95:G95"/>
    <mergeCell ref="D95:E95"/>
    <mergeCell ref="B95:C95"/>
    <mergeCell ref="H95:I95"/>
    <mergeCell ref="J95:K95"/>
    <mergeCell ref="A91:K91"/>
    <mergeCell ref="A34:K34"/>
    <mergeCell ref="B35:H35"/>
    <mergeCell ref="A36:K36"/>
    <mergeCell ref="I35:K35"/>
    <mergeCell ref="A41:D41"/>
    <mergeCell ref="D37:K37"/>
    <mergeCell ref="A38:K38"/>
    <mergeCell ref="A37:C37"/>
    <mergeCell ref="A39:D39"/>
    <mergeCell ref="A40:D40"/>
    <mergeCell ref="A42:K42"/>
    <mergeCell ref="D43:K43"/>
    <mergeCell ref="A43:C43"/>
    <mergeCell ref="A47:D47"/>
    <mergeCell ref="E45:K45"/>
    <mergeCell ref="A49:D49"/>
    <mergeCell ref="A48:D48"/>
    <mergeCell ref="E47:K47"/>
    <mergeCell ref="A46:K46"/>
    <mergeCell ref="E48:K48"/>
    <mergeCell ref="E50:K50"/>
    <mergeCell ref="A55:K55"/>
    <mergeCell ref="A56:D56"/>
    <mergeCell ref="A57:D57"/>
    <mergeCell ref="A58:D58"/>
    <mergeCell ref="A51:K51"/>
    <mergeCell ref="D52:K52"/>
    <mergeCell ref="A52:C52"/>
    <mergeCell ref="A59:D59"/>
    <mergeCell ref="E56:K56"/>
    <mergeCell ref="E57:K57"/>
    <mergeCell ref="E58:K58"/>
    <mergeCell ref="E59:K59"/>
    <mergeCell ref="E39:K39"/>
    <mergeCell ref="E40:K40"/>
    <mergeCell ref="E41:K41"/>
    <mergeCell ref="A54:D54"/>
    <mergeCell ref="E54:K54"/>
    <mergeCell ref="A63:C63"/>
    <mergeCell ref="D63:K63"/>
    <mergeCell ref="A60:K60"/>
    <mergeCell ref="A62:K62"/>
    <mergeCell ref="A61:D61"/>
    <mergeCell ref="G61:K61"/>
    <mergeCell ref="E61:F61"/>
    <mergeCell ref="A69:D69"/>
    <mergeCell ref="A70:D70"/>
    <mergeCell ref="A64:K64"/>
    <mergeCell ref="A66:K66"/>
    <mergeCell ref="A65:D65"/>
    <mergeCell ref="E65:K65"/>
    <mergeCell ref="A71:D71"/>
    <mergeCell ref="A72:D72"/>
    <mergeCell ref="E67:K67"/>
    <mergeCell ref="E68:K68"/>
    <mergeCell ref="E69:K69"/>
    <mergeCell ref="E70:K70"/>
    <mergeCell ref="E71:K71"/>
    <mergeCell ref="E72:K72"/>
    <mergeCell ref="A67:D67"/>
    <mergeCell ref="A68:D68"/>
    <mergeCell ref="A73:K73"/>
    <mergeCell ref="A75:K75"/>
    <mergeCell ref="G74:K74"/>
    <mergeCell ref="E74:F74"/>
    <mergeCell ref="A74:D74"/>
    <mergeCell ref="A87:K87"/>
    <mergeCell ref="A85:K85"/>
    <mergeCell ref="A86:D86"/>
    <mergeCell ref="E86:F86"/>
    <mergeCell ref="G86:K86"/>
    <mergeCell ref="A77:K77"/>
    <mergeCell ref="A79:K79"/>
    <mergeCell ref="A76:C76"/>
    <mergeCell ref="D76:K76"/>
    <mergeCell ref="E78:K78"/>
    <mergeCell ref="A78:D78"/>
    <mergeCell ref="A108:K108"/>
    <mergeCell ref="A92:K92"/>
    <mergeCell ref="A84:D84"/>
    <mergeCell ref="E80:K80"/>
    <mergeCell ref="E81:K81"/>
    <mergeCell ref="E82:K82"/>
    <mergeCell ref="D90:K90"/>
    <mergeCell ref="A90:C90"/>
    <mergeCell ref="A101:K105"/>
    <mergeCell ref="A106:K106"/>
    <mergeCell ref="A88:H88"/>
    <mergeCell ref="E83:K83"/>
    <mergeCell ref="E84:K84"/>
    <mergeCell ref="A80:D80"/>
    <mergeCell ref="A81:D81"/>
    <mergeCell ref="A82:D82"/>
    <mergeCell ref="A83:D83"/>
  </mergeCells>
  <printOptions horizontalCentered="1"/>
  <pageMargins left="0.4" right="0.4" top="1.75" bottom="0.5" header="0.5" footer="0.3"/>
  <pageSetup fitToHeight="0" fitToWidth="1" horizontalDpi="600" verticalDpi="600" orientation="portrait" r:id="rId3"/>
  <headerFooter alignWithMargins="0">
    <oddHeader>&amp;L&amp;G&amp;C&amp;"Arial,Bold"&amp;14
CHAPTER 13
 PREDICTING COMPARTMENT
POST-FLASHOVER TEMPERATURE&amp;R&amp;"Arial,Bold"&amp;14
Version 1805.1
(English Units)</oddHeader>
    <oddFooter>&amp;L&amp;F&amp;CPage &amp;P of &amp;N&amp;R&amp;D  &amp;T</oddFooter>
  </headerFooter>
  <rowBreaks count="2" manualBreakCount="2">
    <brk id="31" max="10" man="1"/>
    <brk id="74" max="10"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O225"/>
  <sheetViews>
    <sheetView showGridLines="0" showRowColHeaders="0" zoomScale="115" zoomScaleNormal="115" zoomScalePageLayoutView="0" workbookViewId="0" topLeftCell="A1">
      <selection activeCell="A4" sqref="A4:D4"/>
    </sheetView>
  </sheetViews>
  <sheetFormatPr defaultColWidth="9.140625" defaultRowHeight="12.75"/>
  <cols>
    <col min="1" max="1" width="12.7109375" style="13" customWidth="1"/>
    <col min="2" max="2" width="13.28125" style="13" customWidth="1"/>
    <col min="3" max="5" width="10.7109375" style="13" customWidth="1"/>
    <col min="6" max="6" width="12.7109375" style="13" customWidth="1"/>
    <col min="7" max="8" width="10.7109375" style="13" customWidth="1"/>
    <col min="9" max="11" width="12.7109375" style="13" customWidth="1"/>
    <col min="12" max="16384" width="9.140625" style="13" customWidth="1"/>
  </cols>
  <sheetData>
    <row r="1" spans="1:11" ht="15" customHeight="1">
      <c r="A1" s="12"/>
      <c r="B1" s="150"/>
      <c r="C1" s="150"/>
      <c r="D1" s="150"/>
      <c r="E1" s="150"/>
      <c r="F1" s="150"/>
      <c r="G1" s="150"/>
      <c r="H1" s="150"/>
      <c r="I1" s="150"/>
      <c r="J1" s="150"/>
      <c r="K1" s="150"/>
    </row>
    <row r="2" spans="1:11" ht="18" customHeight="1">
      <c r="A2" s="263" t="s">
        <v>181</v>
      </c>
      <c r="B2" s="263"/>
      <c r="C2" s="263"/>
      <c r="D2" s="263"/>
      <c r="E2" s="263"/>
      <c r="F2" s="263"/>
      <c r="G2" s="263"/>
      <c r="H2" s="263"/>
      <c r="I2" s="263"/>
      <c r="J2" s="263"/>
      <c r="K2" s="263"/>
    </row>
    <row r="3" spans="1:11" ht="18" customHeight="1">
      <c r="A3" s="67"/>
      <c r="B3" s="67"/>
      <c r="C3" s="150" t="s">
        <v>82</v>
      </c>
      <c r="D3" s="150"/>
      <c r="E3" s="150"/>
      <c r="F3" s="150"/>
      <c r="G3" s="150"/>
      <c r="H3" s="150"/>
      <c r="I3" s="150"/>
      <c r="J3" s="46" t="s">
        <v>85</v>
      </c>
      <c r="K3" s="46"/>
    </row>
    <row r="4" spans="1:11" ht="18" customHeight="1">
      <c r="A4" s="67"/>
      <c r="B4" s="67"/>
      <c r="C4" s="67"/>
      <c r="D4" s="67"/>
      <c r="E4" s="150" t="s">
        <v>83</v>
      </c>
      <c r="F4" s="150"/>
      <c r="G4" s="150"/>
      <c r="H4" s="150"/>
      <c r="I4" s="150"/>
      <c r="J4" s="46" t="s">
        <v>86</v>
      </c>
      <c r="K4" s="46"/>
    </row>
    <row r="5" spans="1:11" ht="15" customHeight="1">
      <c r="A5" s="268"/>
      <c r="B5" s="268"/>
      <c r="C5" s="268"/>
      <c r="D5" s="268"/>
      <c r="E5" s="268"/>
      <c r="F5" s="268"/>
      <c r="G5" s="268"/>
      <c r="H5" s="268"/>
      <c r="I5" s="268"/>
      <c r="J5" s="268"/>
      <c r="K5" s="268"/>
    </row>
    <row r="6" spans="1:11" ht="15" customHeight="1">
      <c r="A6" s="268"/>
      <c r="B6" s="268"/>
      <c r="C6" s="268"/>
      <c r="D6" s="268"/>
      <c r="E6" s="268"/>
      <c r="F6" s="268"/>
      <c r="G6" s="268"/>
      <c r="H6" s="268"/>
      <c r="I6" s="268"/>
      <c r="J6" s="268"/>
      <c r="K6" s="268"/>
    </row>
    <row r="7" spans="1:11" ht="15" customHeight="1">
      <c r="A7" s="268"/>
      <c r="B7" s="268"/>
      <c r="C7" s="268"/>
      <c r="D7" s="268"/>
      <c r="E7" s="268"/>
      <c r="F7" s="268"/>
      <c r="G7" s="268"/>
      <c r="H7" s="268"/>
      <c r="I7" s="268"/>
      <c r="J7" s="268"/>
      <c r="K7" s="268"/>
    </row>
    <row r="8" spans="1:13" ht="15" customHeight="1">
      <c r="A8" s="265" t="s">
        <v>9</v>
      </c>
      <c r="B8" s="266"/>
      <c r="C8" s="266"/>
      <c r="D8" s="266"/>
      <c r="E8" s="266"/>
      <c r="F8" s="266"/>
      <c r="G8" s="266"/>
      <c r="H8" s="266"/>
      <c r="I8" s="266"/>
      <c r="J8" s="266"/>
      <c r="K8" s="267"/>
      <c r="M8" s="14"/>
    </row>
    <row r="9" spans="1:11" ht="15" customHeight="1">
      <c r="A9" s="144" t="s">
        <v>51</v>
      </c>
      <c r="B9" s="145"/>
      <c r="C9" s="145"/>
      <c r="D9" s="145"/>
      <c r="E9" s="145"/>
      <c r="F9" s="145"/>
      <c r="G9" s="145"/>
      <c r="H9" s="145"/>
      <c r="I9" s="145"/>
      <c r="J9" s="145"/>
      <c r="K9" s="146"/>
    </row>
    <row r="10" spans="1:11" ht="15" customHeight="1">
      <c r="A10" s="269" t="s">
        <v>53</v>
      </c>
      <c r="B10" s="270"/>
      <c r="C10" s="270"/>
      <c r="D10" s="270"/>
      <c r="E10" s="270"/>
      <c r="F10" s="270"/>
      <c r="G10" s="270"/>
      <c r="H10" s="270"/>
      <c r="I10" s="270"/>
      <c r="J10" s="270"/>
      <c r="K10" s="271"/>
    </row>
    <row r="11" spans="1:11" ht="15" customHeight="1">
      <c r="A11" s="90" t="s">
        <v>87</v>
      </c>
      <c r="B11" s="140"/>
      <c r="C11" s="140"/>
      <c r="D11" s="140"/>
      <c r="E11" s="140"/>
      <c r="F11" s="140"/>
      <c r="G11" s="140"/>
      <c r="H11" s="140"/>
      <c r="I11" s="140"/>
      <c r="J11" s="140"/>
      <c r="K11" s="147"/>
    </row>
    <row r="12" spans="1:11" ht="15" customHeight="1">
      <c r="A12" s="93" t="s">
        <v>88</v>
      </c>
      <c r="B12" s="148"/>
      <c r="C12" s="148"/>
      <c r="D12" s="148"/>
      <c r="E12" s="148"/>
      <c r="F12" s="148"/>
      <c r="G12" s="148"/>
      <c r="H12" s="148"/>
      <c r="I12" s="148"/>
      <c r="J12" s="148"/>
      <c r="K12" s="149"/>
    </row>
    <row r="13" spans="1:11" ht="14.25" customHeight="1">
      <c r="A13" s="44"/>
      <c r="B13" s="44"/>
      <c r="C13" s="44"/>
      <c r="D13" s="44"/>
      <c r="E13" s="44"/>
      <c r="F13" s="44"/>
      <c r="G13" s="44"/>
      <c r="H13" s="44"/>
      <c r="I13" s="44"/>
      <c r="J13" s="44"/>
      <c r="K13" s="44"/>
    </row>
    <row r="14" spans="1:11" ht="14.25" customHeight="1">
      <c r="A14" s="44"/>
      <c r="B14" s="44"/>
      <c r="C14" s="44"/>
      <c r="D14" s="44"/>
      <c r="E14" s="44"/>
      <c r="F14" s="44"/>
      <c r="G14" s="44"/>
      <c r="H14" s="44"/>
      <c r="I14" s="44"/>
      <c r="J14" s="44"/>
      <c r="K14" s="44"/>
    </row>
    <row r="15" spans="1:11" ht="14.25" customHeight="1">
      <c r="A15" s="162" t="s">
        <v>89</v>
      </c>
      <c r="B15" s="67"/>
      <c r="C15" s="44"/>
      <c r="D15" s="44"/>
      <c r="E15" s="44"/>
      <c r="F15" s="44"/>
      <c r="G15" s="44"/>
      <c r="H15" s="44"/>
      <c r="I15" s="44"/>
      <c r="J15" s="44"/>
      <c r="K15" s="44"/>
    </row>
    <row r="16" spans="1:11" ht="24.75" customHeight="1">
      <c r="A16" s="67"/>
      <c r="B16" s="67"/>
      <c r="C16" s="163"/>
      <c r="D16" s="164"/>
      <c r="E16" s="164"/>
      <c r="F16" s="164"/>
      <c r="G16" s="164"/>
      <c r="H16" s="164"/>
      <c r="I16" s="164"/>
      <c r="J16" s="165"/>
      <c r="K16" s="7"/>
    </row>
    <row r="17" spans="1:11" ht="24.75" customHeight="1">
      <c r="A17" s="67"/>
      <c r="B17" s="67"/>
      <c r="C17" s="166"/>
      <c r="D17" s="167"/>
      <c r="E17" s="167"/>
      <c r="F17" s="167"/>
      <c r="G17" s="167"/>
      <c r="H17" s="167"/>
      <c r="I17" s="167"/>
      <c r="J17" s="168"/>
      <c r="K17" s="7"/>
    </row>
    <row r="18" spans="1:11" ht="14.25" customHeight="1">
      <c r="A18" s="67"/>
      <c r="B18" s="67"/>
      <c r="C18" s="44"/>
      <c r="D18" s="44"/>
      <c r="E18" s="44"/>
      <c r="F18" s="44"/>
      <c r="G18" s="44"/>
      <c r="H18" s="44"/>
      <c r="I18" s="44"/>
      <c r="J18" s="44"/>
      <c r="K18" s="44"/>
    </row>
    <row r="19" spans="1:11" ht="14.25" customHeight="1">
      <c r="A19" s="44"/>
      <c r="B19" s="44"/>
      <c r="C19" s="44"/>
      <c r="D19" s="44"/>
      <c r="E19" s="44"/>
      <c r="F19" s="44"/>
      <c r="G19" s="44"/>
      <c r="H19" s="44"/>
      <c r="I19" s="44"/>
      <c r="J19" s="44"/>
      <c r="K19" s="44"/>
    </row>
    <row r="20" spans="1:11" ht="14.25" customHeight="1">
      <c r="A20" s="44"/>
      <c r="B20" s="44"/>
      <c r="C20" s="44"/>
      <c r="D20" s="44"/>
      <c r="E20" s="44"/>
      <c r="F20" s="44"/>
      <c r="G20" s="44"/>
      <c r="H20" s="44"/>
      <c r="I20" s="44"/>
      <c r="J20" s="44"/>
      <c r="K20" s="44"/>
    </row>
    <row r="21" spans="1:11" ht="24.75" customHeight="1" thickBot="1">
      <c r="A21" s="160" t="s">
        <v>0</v>
      </c>
      <c r="B21" s="160"/>
      <c r="C21" s="160"/>
      <c r="D21" s="160"/>
      <c r="E21" s="160"/>
      <c r="F21" s="160"/>
      <c r="G21" s="160"/>
      <c r="H21" s="160"/>
      <c r="I21" s="160"/>
      <c r="J21" s="160"/>
      <c r="K21" s="160"/>
    </row>
    <row r="22" spans="1:11" ht="14.25" customHeight="1" thickTop="1">
      <c r="A22" s="161"/>
      <c r="B22" s="45"/>
      <c r="C22" s="45"/>
      <c r="D22" s="45"/>
      <c r="E22" s="45"/>
      <c r="F22" s="45"/>
      <c r="G22" s="45"/>
      <c r="H22" s="45"/>
      <c r="I22" s="45"/>
      <c r="J22" s="45"/>
      <c r="K22" s="45"/>
    </row>
    <row r="23" spans="1:11" ht="19.5" customHeight="1">
      <c r="A23" s="85" t="s">
        <v>1</v>
      </c>
      <c r="B23" s="181"/>
      <c r="C23" s="181"/>
      <c r="D23" s="181"/>
      <c r="E23" s="181"/>
      <c r="F23" s="181"/>
      <c r="G23" s="181"/>
      <c r="H23" s="181"/>
      <c r="I23" s="181"/>
      <c r="J23" s="181"/>
      <c r="K23" s="181"/>
    </row>
    <row r="24" spans="1:11" ht="15" customHeight="1">
      <c r="A24" s="86"/>
      <c r="B24" s="44"/>
      <c r="C24" s="44"/>
      <c r="D24" s="44"/>
      <c r="E24" s="44"/>
      <c r="F24" s="44"/>
      <c r="G24" s="44"/>
      <c r="H24" s="44"/>
      <c r="I24" s="44"/>
      <c r="J24" s="44"/>
      <c r="K24" s="44"/>
    </row>
    <row r="25" spans="2:11" ht="15" customHeight="1">
      <c r="B25" s="81" t="s">
        <v>2</v>
      </c>
      <c r="C25" s="44"/>
      <c r="D25" s="44"/>
      <c r="E25" s="82"/>
      <c r="F25" s="9">
        <v>100</v>
      </c>
      <c r="G25" s="83" t="s">
        <v>13</v>
      </c>
      <c r="H25" s="84"/>
      <c r="I25" s="84"/>
      <c r="J25" s="15">
        <f>F25*0.3048</f>
        <v>30.48</v>
      </c>
      <c r="K25" s="15" t="s">
        <v>3</v>
      </c>
    </row>
    <row r="26" spans="2:11" ht="15" customHeight="1">
      <c r="B26" s="81" t="s">
        <v>4</v>
      </c>
      <c r="C26" s="44"/>
      <c r="D26" s="44"/>
      <c r="E26" s="82"/>
      <c r="F26" s="9">
        <v>18</v>
      </c>
      <c r="G26" s="83" t="s">
        <v>13</v>
      </c>
      <c r="H26" s="84"/>
      <c r="I26" s="84"/>
      <c r="J26" s="16">
        <f>F26*0.3048</f>
        <v>5.486400000000001</v>
      </c>
      <c r="K26" s="15" t="s">
        <v>3</v>
      </c>
    </row>
    <row r="27" spans="2:11" ht="15" customHeight="1">
      <c r="B27" s="81" t="s">
        <v>5</v>
      </c>
      <c r="C27" s="44"/>
      <c r="D27" s="44"/>
      <c r="E27" s="82"/>
      <c r="F27" s="9">
        <v>10</v>
      </c>
      <c r="G27" s="83" t="s">
        <v>13</v>
      </c>
      <c r="H27" s="84"/>
      <c r="I27" s="84"/>
      <c r="J27" s="15">
        <f>F27*0.3048</f>
        <v>3.048</v>
      </c>
      <c r="K27" s="15" t="s">
        <v>3</v>
      </c>
    </row>
    <row r="28" spans="2:11" ht="15" customHeight="1">
      <c r="B28" s="81" t="s">
        <v>10</v>
      </c>
      <c r="C28" s="44"/>
      <c r="D28" s="44"/>
      <c r="E28" s="82"/>
      <c r="F28" s="9">
        <v>3</v>
      </c>
      <c r="G28" s="83" t="s">
        <v>13</v>
      </c>
      <c r="H28" s="84"/>
      <c r="I28" s="84"/>
      <c r="J28" s="17">
        <f>F28*0.3048</f>
        <v>0.9144000000000001</v>
      </c>
      <c r="K28" s="15" t="s">
        <v>3</v>
      </c>
    </row>
    <row r="29" spans="2:11" ht="15" customHeight="1">
      <c r="B29" s="81" t="s">
        <v>11</v>
      </c>
      <c r="C29" s="44"/>
      <c r="D29" s="44"/>
      <c r="E29" s="82"/>
      <c r="F29" s="9">
        <v>8</v>
      </c>
      <c r="G29" s="83" t="s">
        <v>13</v>
      </c>
      <c r="H29" s="84"/>
      <c r="I29" s="84"/>
      <c r="J29" s="16">
        <f>F29*0.3048</f>
        <v>2.4384</v>
      </c>
      <c r="K29" s="15" t="s">
        <v>3</v>
      </c>
    </row>
    <row r="30" spans="2:11" ht="15" customHeight="1">
      <c r="B30" s="81" t="s">
        <v>34</v>
      </c>
      <c r="C30" s="44"/>
      <c r="D30" s="44"/>
      <c r="E30" s="82"/>
      <c r="F30" s="9">
        <v>6</v>
      </c>
      <c r="G30" s="83" t="s">
        <v>35</v>
      </c>
      <c r="H30" s="84"/>
      <c r="I30" s="84"/>
      <c r="J30" s="15">
        <f>(F30)/12*(0.3048)</f>
        <v>0.1524</v>
      </c>
      <c r="K30" s="15" t="s">
        <v>3</v>
      </c>
    </row>
    <row r="31" spans="2:11" ht="15" customHeight="1">
      <c r="B31" s="81" t="s">
        <v>37</v>
      </c>
      <c r="C31" s="44"/>
      <c r="D31" s="44"/>
      <c r="E31" s="82"/>
      <c r="F31" s="10">
        <v>0.0016</v>
      </c>
      <c r="G31" s="83" t="s">
        <v>38</v>
      </c>
      <c r="H31" s="84"/>
      <c r="I31" s="84"/>
      <c r="J31" s="84"/>
      <c r="K31" s="84"/>
    </row>
    <row r="32" spans="1:11" ht="15" customHeight="1" thickBot="1">
      <c r="A32" s="44"/>
      <c r="B32" s="44"/>
      <c r="C32" s="44"/>
      <c r="D32" s="44"/>
      <c r="E32" s="44"/>
      <c r="F32" s="44"/>
      <c r="G32" s="44"/>
      <c r="H32" s="44"/>
      <c r="I32" s="44"/>
      <c r="J32" s="44"/>
      <c r="K32" s="44"/>
    </row>
    <row r="33" spans="1:11" ht="24.75" customHeight="1" thickBot="1" thickTop="1">
      <c r="A33" s="47"/>
      <c r="B33" s="47"/>
      <c r="C33" s="47"/>
      <c r="D33" s="47"/>
      <c r="E33" s="80"/>
      <c r="F33" s="18" t="s">
        <v>52</v>
      </c>
      <c r="G33" s="79"/>
      <c r="H33" s="44"/>
      <c r="I33" s="44"/>
      <c r="J33" s="44"/>
      <c r="K33" s="44"/>
    </row>
    <row r="34" spans="1:11" ht="15" customHeight="1" thickBot="1" thickTop="1">
      <c r="A34" s="230"/>
      <c r="B34" s="230"/>
      <c r="C34" s="230"/>
      <c r="D34" s="230"/>
      <c r="E34" s="230"/>
      <c r="F34" s="230"/>
      <c r="G34" s="230"/>
      <c r="H34" s="230"/>
      <c r="I34" s="230"/>
      <c r="J34" s="230"/>
      <c r="K34" s="230"/>
    </row>
    <row r="35" spans="1:11" ht="15" customHeight="1" thickTop="1">
      <c r="A35" s="45"/>
      <c r="B35" s="45"/>
      <c r="C35" s="45"/>
      <c r="D35" s="45"/>
      <c r="E35" s="45"/>
      <c r="F35" s="45"/>
      <c r="G35" s="45"/>
      <c r="H35" s="45"/>
      <c r="I35" s="45"/>
      <c r="J35" s="45"/>
      <c r="K35" s="45"/>
    </row>
    <row r="36" spans="1:11" ht="19.5" customHeight="1">
      <c r="A36" s="85" t="s">
        <v>19</v>
      </c>
      <c r="B36" s="181"/>
      <c r="C36" s="181"/>
      <c r="D36" s="181"/>
      <c r="E36" s="181"/>
      <c r="F36" s="181"/>
      <c r="G36" s="181"/>
      <c r="H36" s="181"/>
      <c r="I36" s="181"/>
      <c r="J36" s="181"/>
      <c r="K36" s="181"/>
    </row>
    <row r="37" spans="1:11" ht="15" customHeight="1" thickBot="1">
      <c r="A37" s="262"/>
      <c r="B37" s="44"/>
      <c r="C37" s="44"/>
      <c r="D37" s="44"/>
      <c r="E37" s="44"/>
      <c r="F37" s="44"/>
      <c r="G37" s="44"/>
      <c r="H37" s="44"/>
      <c r="I37" s="44"/>
      <c r="J37" s="44"/>
      <c r="K37" s="44"/>
    </row>
    <row r="38" spans="1:11" ht="19.5" customHeight="1" thickBot="1">
      <c r="A38" s="251" t="s">
        <v>184</v>
      </c>
      <c r="B38" s="252"/>
      <c r="C38" s="252"/>
      <c r="D38" s="253"/>
      <c r="E38" s="257" t="s">
        <v>185</v>
      </c>
      <c r="F38" s="252"/>
      <c r="G38" s="252"/>
      <c r="H38" s="258"/>
      <c r="I38" s="247" t="s">
        <v>43</v>
      </c>
      <c r="J38" s="247"/>
      <c r="K38" s="248"/>
    </row>
    <row r="39" spans="1:11" ht="24.75" customHeight="1" thickBot="1">
      <c r="A39" s="254"/>
      <c r="B39" s="255"/>
      <c r="C39" s="255"/>
      <c r="D39" s="256"/>
      <c r="E39" s="259" t="s">
        <v>46</v>
      </c>
      <c r="F39" s="255"/>
      <c r="G39" s="255"/>
      <c r="H39" s="260"/>
      <c r="I39" s="19"/>
      <c r="J39" s="19"/>
      <c r="K39" s="20"/>
    </row>
    <row r="40" spans="1:11" ht="15" customHeight="1">
      <c r="A40" s="233" t="s">
        <v>29</v>
      </c>
      <c r="B40" s="227"/>
      <c r="C40" s="227"/>
      <c r="D40" s="234"/>
      <c r="E40" s="226">
        <v>0.00026</v>
      </c>
      <c r="F40" s="227"/>
      <c r="G40" s="227"/>
      <c r="H40" s="228"/>
      <c r="I40" s="245" t="s">
        <v>96</v>
      </c>
      <c r="J40" s="246"/>
      <c r="K40" s="246"/>
    </row>
    <row r="41" spans="1:11" ht="15" customHeight="1">
      <c r="A41" s="233" t="s">
        <v>32</v>
      </c>
      <c r="B41" s="227"/>
      <c r="C41" s="227"/>
      <c r="D41" s="234"/>
      <c r="E41" s="226">
        <v>0.00014</v>
      </c>
      <c r="F41" s="227"/>
      <c r="G41" s="227"/>
      <c r="H41" s="228"/>
      <c r="I41" s="222" t="s">
        <v>95</v>
      </c>
      <c r="J41" s="223"/>
      <c r="K41" s="223"/>
    </row>
    <row r="42" spans="1:11" ht="15" customHeight="1">
      <c r="A42" s="233" t="s">
        <v>20</v>
      </c>
      <c r="B42" s="227"/>
      <c r="C42" s="227"/>
      <c r="D42" s="234"/>
      <c r="E42" s="226">
        <v>0.206</v>
      </c>
      <c r="F42" s="227"/>
      <c r="G42" s="227"/>
      <c r="H42" s="228"/>
      <c r="I42" s="224"/>
      <c r="J42" s="44"/>
      <c r="K42" s="44"/>
    </row>
    <row r="43" spans="1:11" ht="15" customHeight="1">
      <c r="A43" s="233" t="s">
        <v>23</v>
      </c>
      <c r="B43" s="227"/>
      <c r="C43" s="227"/>
      <c r="D43" s="234"/>
      <c r="E43" s="226">
        <v>0.0008</v>
      </c>
      <c r="F43" s="227"/>
      <c r="G43" s="227"/>
      <c r="H43" s="228"/>
      <c r="I43" s="224"/>
      <c r="J43" s="44"/>
      <c r="K43" s="44"/>
    </row>
    <row r="44" spans="1:11" ht="15" customHeight="1">
      <c r="A44" s="233" t="s">
        <v>24</v>
      </c>
      <c r="B44" s="227"/>
      <c r="C44" s="227"/>
      <c r="D44" s="234"/>
      <c r="E44" s="226">
        <v>0.00073</v>
      </c>
      <c r="F44" s="227"/>
      <c r="G44" s="227"/>
      <c r="H44" s="228"/>
      <c r="I44" s="224"/>
      <c r="J44" s="44"/>
      <c r="K44" s="44"/>
    </row>
    <row r="45" spans="1:11" ht="15" customHeight="1">
      <c r="A45" s="233" t="s">
        <v>31</v>
      </c>
      <c r="B45" s="227"/>
      <c r="C45" s="227"/>
      <c r="D45" s="234"/>
      <c r="E45" s="226">
        <v>0.00013</v>
      </c>
      <c r="F45" s="227"/>
      <c r="G45" s="227"/>
      <c r="H45" s="228"/>
      <c r="I45" s="224"/>
      <c r="J45" s="44"/>
      <c r="K45" s="44"/>
    </row>
    <row r="46" spans="1:11" ht="15" customHeight="1">
      <c r="A46" s="233" t="s">
        <v>28</v>
      </c>
      <c r="B46" s="227"/>
      <c r="C46" s="227"/>
      <c r="D46" s="234"/>
      <c r="E46" s="226">
        <v>0.00015</v>
      </c>
      <c r="F46" s="227"/>
      <c r="G46" s="227"/>
      <c r="H46" s="228"/>
      <c r="I46" s="224"/>
      <c r="J46" s="44"/>
      <c r="K46" s="44"/>
    </row>
    <row r="47" spans="1:11" ht="15" customHeight="1">
      <c r="A47" s="233" t="s">
        <v>22</v>
      </c>
      <c r="B47" s="227"/>
      <c r="C47" s="227"/>
      <c r="D47" s="234"/>
      <c r="E47" s="226">
        <v>0.0016</v>
      </c>
      <c r="F47" s="227"/>
      <c r="G47" s="227"/>
      <c r="H47" s="228"/>
      <c r="I47" s="224"/>
      <c r="J47" s="44"/>
      <c r="K47" s="44"/>
    </row>
    <row r="48" spans="1:11" ht="15" customHeight="1">
      <c r="A48" s="233" t="s">
        <v>71</v>
      </c>
      <c r="B48" s="227"/>
      <c r="C48" s="227"/>
      <c r="D48" s="234"/>
      <c r="E48" s="226">
        <v>3.4E-05</v>
      </c>
      <c r="F48" s="227"/>
      <c r="G48" s="227"/>
      <c r="H48" s="228"/>
      <c r="I48" s="224"/>
      <c r="J48" s="44"/>
      <c r="K48" s="44"/>
    </row>
    <row r="49" spans="1:11" ht="15" customHeight="1">
      <c r="A49" s="233" t="s">
        <v>27</v>
      </c>
      <c r="B49" s="227"/>
      <c r="C49" s="227"/>
      <c r="D49" s="234"/>
      <c r="E49" s="226">
        <v>0.00053</v>
      </c>
      <c r="F49" s="227"/>
      <c r="G49" s="227"/>
      <c r="H49" s="228"/>
      <c r="I49" s="224"/>
      <c r="J49" s="44"/>
      <c r="K49" s="44"/>
    </row>
    <row r="50" spans="1:11" ht="15" customHeight="1">
      <c r="A50" s="233" t="s">
        <v>33</v>
      </c>
      <c r="B50" s="227"/>
      <c r="C50" s="227"/>
      <c r="D50" s="234"/>
      <c r="E50" s="226">
        <v>3.7E-05</v>
      </c>
      <c r="F50" s="227"/>
      <c r="G50" s="227"/>
      <c r="H50" s="228"/>
      <c r="I50" s="224"/>
      <c r="J50" s="44"/>
      <c r="K50" s="44"/>
    </row>
    <row r="51" spans="1:11" ht="15" customHeight="1">
      <c r="A51" s="233" t="s">
        <v>54</v>
      </c>
      <c r="B51" s="227"/>
      <c r="C51" s="227"/>
      <c r="D51" s="234"/>
      <c r="E51" s="226">
        <v>0.00076</v>
      </c>
      <c r="F51" s="227"/>
      <c r="G51" s="227"/>
      <c r="H51" s="228"/>
      <c r="I51" s="224"/>
      <c r="J51" s="44"/>
      <c r="K51" s="44"/>
    </row>
    <row r="52" spans="1:11" ht="15" customHeight="1">
      <c r="A52" s="233" t="s">
        <v>25</v>
      </c>
      <c r="B52" s="227"/>
      <c r="C52" s="227"/>
      <c r="D52" s="234"/>
      <c r="E52" s="226">
        <v>0.00017</v>
      </c>
      <c r="F52" s="227"/>
      <c r="G52" s="227"/>
      <c r="H52" s="228"/>
      <c r="I52" s="224"/>
      <c r="J52" s="44"/>
      <c r="K52" s="44"/>
    </row>
    <row r="53" spans="1:11" ht="15" customHeight="1">
      <c r="A53" s="233" t="s">
        <v>30</v>
      </c>
      <c r="B53" s="227"/>
      <c r="C53" s="227"/>
      <c r="D53" s="234"/>
      <c r="E53" s="226">
        <v>0.00016</v>
      </c>
      <c r="F53" s="227"/>
      <c r="G53" s="227"/>
      <c r="H53" s="228"/>
      <c r="I53" s="224"/>
      <c r="J53" s="44"/>
      <c r="K53" s="44"/>
    </row>
    <row r="54" spans="1:11" ht="15" customHeight="1">
      <c r="A54" s="233" t="s">
        <v>26</v>
      </c>
      <c r="B54" s="227"/>
      <c r="C54" s="227"/>
      <c r="D54" s="234"/>
      <c r="E54" s="226">
        <v>0.00012</v>
      </c>
      <c r="F54" s="227"/>
      <c r="G54" s="227"/>
      <c r="H54" s="228"/>
      <c r="I54" s="224"/>
      <c r="J54" s="44"/>
      <c r="K54" s="44"/>
    </row>
    <row r="55" spans="1:11" ht="15" customHeight="1">
      <c r="A55" s="233" t="s">
        <v>21</v>
      </c>
      <c r="B55" s="227"/>
      <c r="C55" s="227"/>
      <c r="D55" s="234"/>
      <c r="E55" s="226">
        <v>0.054</v>
      </c>
      <c r="F55" s="227"/>
      <c r="G55" s="227"/>
      <c r="H55" s="228"/>
      <c r="I55" s="224"/>
      <c r="J55" s="44"/>
      <c r="K55" s="44"/>
    </row>
    <row r="56" spans="1:11" ht="15" customHeight="1" thickBot="1">
      <c r="A56" s="249" t="s">
        <v>72</v>
      </c>
      <c r="B56" s="242"/>
      <c r="C56" s="242"/>
      <c r="D56" s="250"/>
      <c r="E56" s="241" t="s">
        <v>73</v>
      </c>
      <c r="F56" s="242"/>
      <c r="G56" s="242"/>
      <c r="H56" s="243"/>
      <c r="I56" s="224"/>
      <c r="J56" s="44"/>
      <c r="K56" s="44"/>
    </row>
    <row r="57" spans="1:11" ht="15" customHeight="1" thickBot="1">
      <c r="A57" s="238" t="s">
        <v>186</v>
      </c>
      <c r="B57" s="239"/>
      <c r="C57" s="239"/>
      <c r="D57" s="239"/>
      <c r="E57" s="239"/>
      <c r="F57" s="239"/>
      <c r="G57" s="239"/>
      <c r="H57" s="240"/>
      <c r="I57" s="224"/>
      <c r="J57" s="44"/>
      <c r="K57" s="44"/>
    </row>
    <row r="58" spans="1:11" ht="15" customHeight="1">
      <c r="A58" s="225"/>
      <c r="B58" s="78"/>
      <c r="C58" s="78"/>
      <c r="D58" s="78"/>
      <c r="E58" s="78"/>
      <c r="F58" s="78"/>
      <c r="G58" s="78"/>
      <c r="H58" s="78"/>
      <c r="I58" s="78"/>
      <c r="J58" s="78"/>
      <c r="K58" s="78"/>
    </row>
    <row r="59" spans="1:11" ht="15" customHeight="1" thickBot="1">
      <c r="A59" s="229"/>
      <c r="B59" s="230"/>
      <c r="C59" s="230"/>
      <c r="D59" s="230"/>
      <c r="E59" s="230"/>
      <c r="F59" s="230"/>
      <c r="G59" s="230"/>
      <c r="H59" s="230"/>
      <c r="I59" s="230"/>
      <c r="J59" s="230"/>
      <c r="K59" s="230"/>
    </row>
    <row r="60" spans="1:11" ht="15" customHeight="1" thickTop="1">
      <c r="A60" s="231"/>
      <c r="B60" s="45"/>
      <c r="C60" s="45"/>
      <c r="D60" s="45"/>
      <c r="E60" s="45"/>
      <c r="F60" s="45"/>
      <c r="G60" s="45"/>
      <c r="H60" s="45"/>
      <c r="I60" s="45"/>
      <c r="J60" s="45"/>
      <c r="K60" s="45"/>
    </row>
    <row r="61" spans="1:11" ht="24.75" customHeight="1">
      <c r="A61" s="41" t="s">
        <v>14</v>
      </c>
      <c r="B61" s="41"/>
      <c r="C61" s="41"/>
      <c r="D61" s="41"/>
      <c r="E61" s="41"/>
      <c r="F61" s="41"/>
      <c r="G61" s="41"/>
      <c r="H61" s="41"/>
      <c r="I61" s="41"/>
      <c r="J61" s="41"/>
      <c r="K61" s="41"/>
    </row>
    <row r="62" spans="1:14" ht="24.75" customHeight="1">
      <c r="A62" s="41" t="s">
        <v>36</v>
      </c>
      <c r="B62" s="41"/>
      <c r="C62" s="41"/>
      <c r="D62" s="41"/>
      <c r="E62" s="41"/>
      <c r="F62" s="41"/>
      <c r="G62" s="41"/>
      <c r="H62" s="41"/>
      <c r="I62" s="41"/>
      <c r="J62" s="41"/>
      <c r="K62" s="41"/>
      <c r="L62" s="21"/>
      <c r="M62" s="21"/>
      <c r="N62" s="21"/>
    </row>
    <row r="63" spans="2:14" ht="15" customHeight="1">
      <c r="B63" s="70" t="s">
        <v>161</v>
      </c>
      <c r="C63" s="71"/>
      <c r="D63" s="71"/>
      <c r="E63" s="71"/>
      <c r="F63" s="71"/>
      <c r="G63" s="71"/>
      <c r="H63" s="71"/>
      <c r="I63" s="78"/>
      <c r="J63" s="78"/>
      <c r="K63" s="78"/>
      <c r="L63" s="21"/>
      <c r="M63" s="21"/>
      <c r="N63" s="21"/>
    </row>
    <row r="64" spans="1:11" ht="15" customHeight="1">
      <c r="A64" s="44"/>
      <c r="B64" s="44"/>
      <c r="C64" s="44"/>
      <c r="D64" s="44"/>
      <c r="E64" s="44"/>
      <c r="F64" s="44"/>
      <c r="G64" s="44"/>
      <c r="H64" s="44"/>
      <c r="I64" s="44"/>
      <c r="J64" s="44"/>
      <c r="K64" s="44"/>
    </row>
    <row r="65" spans="1:11" ht="24.75" customHeight="1">
      <c r="A65" s="50" t="s">
        <v>163</v>
      </c>
      <c r="B65" s="50"/>
      <c r="C65" s="50"/>
      <c r="D65" s="51" t="s">
        <v>164</v>
      </c>
      <c r="E65" s="51"/>
      <c r="F65" s="51"/>
      <c r="G65" s="51"/>
      <c r="H65" s="51"/>
      <c r="I65" s="51"/>
      <c r="J65" s="51"/>
      <c r="K65" s="51"/>
    </row>
    <row r="66" spans="1:11" ht="15" customHeight="1">
      <c r="A66" s="44"/>
      <c r="B66" s="44"/>
      <c r="C66" s="44"/>
      <c r="D66" s="44"/>
      <c r="E66" s="44"/>
      <c r="F66" s="44"/>
      <c r="G66" s="44"/>
      <c r="H66" s="44"/>
      <c r="I66" s="44"/>
      <c r="J66" s="44"/>
      <c r="K66" s="44"/>
    </row>
    <row r="67" spans="1:11" ht="15" customHeight="1">
      <c r="A67" s="61" t="s">
        <v>100</v>
      </c>
      <c r="B67" s="47"/>
      <c r="C67" s="47"/>
      <c r="D67" s="47"/>
      <c r="E67" s="44"/>
      <c r="F67" s="44"/>
      <c r="G67" s="44"/>
      <c r="H67" s="44"/>
      <c r="I67" s="44"/>
      <c r="J67" s="44"/>
      <c r="K67" s="44"/>
    </row>
    <row r="68" spans="1:11" ht="15" customHeight="1">
      <c r="A68" s="61" t="s">
        <v>162</v>
      </c>
      <c r="B68" s="47"/>
      <c r="C68" s="47"/>
      <c r="D68" s="47"/>
      <c r="E68" s="60" t="s">
        <v>165</v>
      </c>
      <c r="F68" s="44"/>
      <c r="G68" s="44"/>
      <c r="H68" s="44"/>
      <c r="I68" s="44"/>
      <c r="J68" s="44"/>
      <c r="K68" s="44"/>
    </row>
    <row r="69" spans="1:11" ht="15" customHeight="1">
      <c r="A69" s="61" t="s">
        <v>39</v>
      </c>
      <c r="B69" s="47"/>
      <c r="C69" s="47"/>
      <c r="D69" s="47"/>
      <c r="E69" s="60" t="s">
        <v>166</v>
      </c>
      <c r="F69" s="44"/>
      <c r="G69" s="44"/>
      <c r="H69" s="44"/>
      <c r="I69" s="44"/>
      <c r="J69" s="44"/>
      <c r="K69" s="44"/>
    </row>
    <row r="70" spans="1:11" ht="15" customHeight="1">
      <c r="A70" s="61" t="s">
        <v>107</v>
      </c>
      <c r="B70" s="47"/>
      <c r="C70" s="47"/>
      <c r="D70" s="47"/>
      <c r="E70" s="60" t="s">
        <v>112</v>
      </c>
      <c r="F70" s="44"/>
      <c r="G70" s="44"/>
      <c r="H70" s="44"/>
      <c r="I70" s="44"/>
      <c r="J70" s="44"/>
      <c r="K70" s="44"/>
    </row>
    <row r="71" spans="1:11" ht="15" customHeight="1">
      <c r="A71" s="61" t="s">
        <v>106</v>
      </c>
      <c r="B71" s="47"/>
      <c r="C71" s="47"/>
      <c r="D71" s="47"/>
      <c r="E71" s="60" t="s">
        <v>111</v>
      </c>
      <c r="F71" s="44"/>
      <c r="G71" s="44"/>
      <c r="H71" s="44"/>
      <c r="I71" s="44"/>
      <c r="J71" s="44"/>
      <c r="K71" s="44"/>
    </row>
    <row r="72" spans="1:11" ht="15" customHeight="1">
      <c r="A72" s="61" t="s">
        <v>128</v>
      </c>
      <c r="B72" s="47"/>
      <c r="C72" s="47"/>
      <c r="D72" s="47"/>
      <c r="E72" s="60" t="s">
        <v>150</v>
      </c>
      <c r="F72" s="44"/>
      <c r="G72" s="44"/>
      <c r="H72" s="44"/>
      <c r="I72" s="44"/>
      <c r="J72" s="44"/>
      <c r="K72" s="44"/>
    </row>
    <row r="73" spans="1:11" ht="15" customHeight="1">
      <c r="A73" s="44"/>
      <c r="B73" s="44"/>
      <c r="C73" s="44"/>
      <c r="D73" s="44"/>
      <c r="E73" s="44"/>
      <c r="F73" s="44"/>
      <c r="G73" s="44"/>
      <c r="H73" s="44"/>
      <c r="I73" s="44"/>
      <c r="J73" s="44"/>
      <c r="K73" s="44"/>
    </row>
    <row r="74" spans="1:11" ht="15" customHeight="1">
      <c r="A74" s="44"/>
      <c r="B74" s="44"/>
      <c r="C74" s="44"/>
      <c r="D74" s="59" t="s">
        <v>44</v>
      </c>
      <c r="E74" s="59"/>
      <c r="F74" s="59"/>
      <c r="G74" s="59"/>
      <c r="H74" s="59"/>
      <c r="I74" s="59"/>
      <c r="J74" s="59"/>
      <c r="K74" s="59"/>
    </row>
    <row r="75" spans="1:11" ht="15" customHeight="1">
      <c r="A75" s="30"/>
      <c r="B75" s="30"/>
      <c r="C75" s="30"/>
      <c r="D75" s="264"/>
      <c r="E75" s="264"/>
      <c r="F75" s="264"/>
      <c r="G75" s="264"/>
      <c r="H75" s="264"/>
      <c r="I75" s="264"/>
      <c r="J75" s="264"/>
      <c r="K75" s="264"/>
    </row>
    <row r="76" spans="1:11" ht="30" customHeight="1">
      <c r="A76" s="56" t="s">
        <v>167</v>
      </c>
      <c r="B76" s="56"/>
      <c r="C76" s="56"/>
      <c r="D76" s="56"/>
      <c r="E76" s="22" t="s">
        <v>168</v>
      </c>
      <c r="F76" s="272" t="s">
        <v>169</v>
      </c>
      <c r="G76" s="272"/>
      <c r="H76" s="272"/>
      <c r="I76" s="272"/>
      <c r="J76" s="272"/>
      <c r="K76" s="23"/>
    </row>
    <row r="77" spans="1:11" ht="15" customHeight="1">
      <c r="A77" s="44"/>
      <c r="B77" s="44"/>
      <c r="C77" s="44"/>
      <c r="D77" s="44"/>
      <c r="E77" s="44"/>
      <c r="F77" s="44"/>
      <c r="G77" s="44"/>
      <c r="H77" s="44"/>
      <c r="I77" s="44"/>
      <c r="J77" s="44"/>
      <c r="K77" s="44"/>
    </row>
    <row r="78" spans="1:11" ht="15" customHeight="1">
      <c r="A78" s="61" t="s">
        <v>100</v>
      </c>
      <c r="B78" s="61"/>
      <c r="C78" s="61"/>
      <c r="D78" s="61"/>
      <c r="E78" s="44"/>
      <c r="F78" s="44"/>
      <c r="G78" s="44"/>
      <c r="H78" s="44"/>
      <c r="I78" s="44"/>
      <c r="J78" s="44"/>
      <c r="K78" s="44"/>
    </row>
    <row r="79" spans="1:11" ht="15" customHeight="1">
      <c r="A79" s="61" t="s">
        <v>39</v>
      </c>
      <c r="B79" s="47"/>
      <c r="C79" s="47"/>
      <c r="D79" s="47"/>
      <c r="E79" s="60" t="s">
        <v>166</v>
      </c>
      <c r="F79" s="60"/>
      <c r="G79" s="60"/>
      <c r="H79" s="60"/>
      <c r="I79" s="60"/>
      <c r="J79" s="60"/>
      <c r="K79" s="60"/>
    </row>
    <row r="80" spans="1:11" ht="15" customHeight="1">
      <c r="A80" s="61" t="s">
        <v>172</v>
      </c>
      <c r="B80" s="47"/>
      <c r="C80" s="47"/>
      <c r="D80" s="47"/>
      <c r="E80" s="60" t="s">
        <v>170</v>
      </c>
      <c r="F80" s="60"/>
      <c r="G80" s="60"/>
      <c r="H80" s="60"/>
      <c r="I80" s="60"/>
      <c r="J80" s="60"/>
      <c r="K80" s="60"/>
    </row>
    <row r="81" spans="1:11" ht="15" customHeight="1">
      <c r="A81" s="62" t="s">
        <v>173</v>
      </c>
      <c r="B81" s="47"/>
      <c r="C81" s="47"/>
      <c r="D81" s="47"/>
      <c r="E81" s="60" t="s">
        <v>171</v>
      </c>
      <c r="F81" s="60"/>
      <c r="G81" s="60"/>
      <c r="H81" s="60"/>
      <c r="I81" s="60"/>
      <c r="J81" s="60"/>
      <c r="K81" s="60"/>
    </row>
    <row r="82" spans="1:11" ht="15" customHeight="1">
      <c r="A82" s="44"/>
      <c r="B82" s="44"/>
      <c r="C82" s="44"/>
      <c r="D82" s="44"/>
      <c r="E82" s="44"/>
      <c r="F82" s="44"/>
      <c r="G82" s="44"/>
      <c r="H82" s="44"/>
      <c r="I82" s="44"/>
      <c r="J82" s="44"/>
      <c r="K82" s="44"/>
    </row>
    <row r="83" spans="1:11" ht="24.75" customHeight="1">
      <c r="A83" s="56" t="s">
        <v>167</v>
      </c>
      <c r="B83" s="56"/>
      <c r="C83" s="56"/>
      <c r="D83" s="56"/>
      <c r="E83" s="273">
        <f>F31/J30</f>
        <v>0.010498687664041995</v>
      </c>
      <c r="F83" s="273"/>
      <c r="G83" s="273"/>
      <c r="H83" s="59" t="s">
        <v>174</v>
      </c>
      <c r="I83" s="59"/>
      <c r="J83" s="59"/>
      <c r="K83" s="59"/>
    </row>
    <row r="84" spans="1:11" ht="15" customHeight="1">
      <c r="A84" s="44"/>
      <c r="B84" s="44"/>
      <c r="C84" s="44"/>
      <c r="D84" s="44"/>
      <c r="E84" s="44"/>
      <c r="F84" s="44"/>
      <c r="G84" s="44"/>
      <c r="H84" s="44"/>
      <c r="I84" s="44"/>
      <c r="J84" s="44"/>
      <c r="K84" s="44"/>
    </row>
    <row r="85" spans="1:11" ht="19.5" customHeight="1">
      <c r="A85" s="47"/>
      <c r="B85" s="47"/>
      <c r="C85" s="47"/>
      <c r="D85" s="59" t="s">
        <v>7</v>
      </c>
      <c r="E85" s="59"/>
      <c r="F85" s="59"/>
      <c r="G85" s="59"/>
      <c r="H85" s="59"/>
      <c r="I85" s="59"/>
      <c r="J85" s="59"/>
      <c r="K85" s="59"/>
    </row>
    <row r="86" spans="1:11" ht="15" customHeight="1">
      <c r="A86" s="44"/>
      <c r="B86" s="44"/>
      <c r="C86" s="44"/>
      <c r="D86" s="44"/>
      <c r="E86" s="44"/>
      <c r="F86" s="44"/>
      <c r="G86" s="44"/>
      <c r="H86" s="44"/>
      <c r="I86" s="44"/>
      <c r="J86" s="44"/>
      <c r="K86" s="44"/>
    </row>
    <row r="87" spans="1:11" ht="24.75" customHeight="1">
      <c r="A87" s="56" t="s">
        <v>123</v>
      </c>
      <c r="B87" s="56"/>
      <c r="C87" s="56"/>
      <c r="D87" s="56"/>
      <c r="E87" s="59" t="s">
        <v>124</v>
      </c>
      <c r="F87" s="59"/>
      <c r="G87" s="59"/>
      <c r="H87" s="59"/>
      <c r="I87" s="59"/>
      <c r="J87" s="59"/>
      <c r="K87" s="59"/>
    </row>
    <row r="88" spans="1:11" ht="15" customHeight="1">
      <c r="A88" s="44"/>
      <c r="B88" s="44"/>
      <c r="C88" s="44"/>
      <c r="D88" s="44"/>
      <c r="E88" s="44"/>
      <c r="F88" s="44"/>
      <c r="G88" s="44"/>
      <c r="H88" s="44"/>
      <c r="I88" s="44"/>
      <c r="J88" s="44"/>
      <c r="K88" s="44"/>
    </row>
    <row r="89" spans="1:11" ht="15" customHeight="1">
      <c r="A89" s="61" t="s">
        <v>100</v>
      </c>
      <c r="B89" s="47"/>
      <c r="C89" s="47"/>
      <c r="D89" s="47"/>
      <c r="E89" s="44"/>
      <c r="F89" s="44"/>
      <c r="G89" s="44"/>
      <c r="H89" s="44"/>
      <c r="I89" s="44"/>
      <c r="J89" s="44"/>
      <c r="K89" s="44"/>
    </row>
    <row r="90" spans="1:11" ht="15" customHeight="1">
      <c r="A90" s="61" t="s">
        <v>106</v>
      </c>
      <c r="B90" s="47"/>
      <c r="C90" s="47"/>
      <c r="D90" s="47"/>
      <c r="E90" s="60" t="s">
        <v>111</v>
      </c>
      <c r="F90" s="44"/>
      <c r="G90" s="44"/>
      <c r="H90" s="44"/>
      <c r="I90" s="44"/>
      <c r="J90" s="44"/>
      <c r="K90" s="44"/>
    </row>
    <row r="91" spans="1:11" ht="15" customHeight="1">
      <c r="A91" s="61" t="s">
        <v>127</v>
      </c>
      <c r="B91" s="47"/>
      <c r="C91" s="47"/>
      <c r="D91" s="47"/>
      <c r="E91" s="60" t="s">
        <v>125</v>
      </c>
      <c r="F91" s="44"/>
      <c r="G91" s="44"/>
      <c r="H91" s="44"/>
      <c r="I91" s="44"/>
      <c r="J91" s="44"/>
      <c r="K91" s="44"/>
    </row>
    <row r="92" spans="1:11" ht="15" customHeight="1">
      <c r="A92" s="61" t="s">
        <v>128</v>
      </c>
      <c r="B92" s="47"/>
      <c r="C92" s="47"/>
      <c r="D92" s="47"/>
      <c r="E92" s="60" t="s">
        <v>126</v>
      </c>
      <c r="F92" s="44"/>
      <c r="G92" s="44"/>
      <c r="H92" s="44"/>
      <c r="I92" s="44"/>
      <c r="J92" s="44"/>
      <c r="K92" s="44"/>
    </row>
    <row r="93" spans="1:11" ht="15" customHeight="1">
      <c r="A93" s="44"/>
      <c r="B93" s="44"/>
      <c r="C93" s="44"/>
      <c r="D93" s="44"/>
      <c r="E93" s="44"/>
      <c r="F93" s="44"/>
      <c r="G93" s="44"/>
      <c r="H93" s="44"/>
      <c r="I93" s="44"/>
      <c r="J93" s="44"/>
      <c r="K93" s="44"/>
    </row>
    <row r="94" spans="1:11" ht="24.75" customHeight="1">
      <c r="A94" s="56" t="s">
        <v>129</v>
      </c>
      <c r="B94" s="56"/>
      <c r="C94" s="56"/>
      <c r="D94" s="56"/>
      <c r="E94" s="57">
        <f>J28*J29</f>
        <v>2.2296729600000003</v>
      </c>
      <c r="F94" s="58"/>
      <c r="G94" s="58"/>
      <c r="H94" s="59" t="s">
        <v>138</v>
      </c>
      <c r="I94" s="59"/>
      <c r="J94" s="59"/>
      <c r="K94" s="59"/>
    </row>
    <row r="95" spans="1:11" ht="15" customHeight="1">
      <c r="A95" s="44"/>
      <c r="B95" s="44"/>
      <c r="C95" s="44"/>
      <c r="D95" s="44"/>
      <c r="E95" s="44"/>
      <c r="F95" s="44"/>
      <c r="G95" s="44"/>
      <c r="H95" s="44"/>
      <c r="I95" s="44"/>
      <c r="J95" s="44"/>
      <c r="K95" s="44"/>
    </row>
    <row r="96" spans="1:11" ht="19.5" customHeight="1">
      <c r="A96" s="44"/>
      <c r="B96" s="44"/>
      <c r="C96" s="44"/>
      <c r="D96" s="59" t="s">
        <v>8</v>
      </c>
      <c r="E96" s="59"/>
      <c r="F96" s="59"/>
      <c r="G96" s="59"/>
      <c r="H96" s="59"/>
      <c r="I96" s="59"/>
      <c r="J96" s="59"/>
      <c r="K96" s="59"/>
    </row>
    <row r="97" spans="1:11" ht="15" customHeight="1">
      <c r="A97" s="44"/>
      <c r="B97" s="44"/>
      <c r="C97" s="44"/>
      <c r="D97" s="44"/>
      <c r="E97" s="44"/>
      <c r="F97" s="44"/>
      <c r="G97" s="44"/>
      <c r="H97" s="44"/>
      <c r="I97" s="44"/>
      <c r="J97" s="44"/>
      <c r="K97" s="44"/>
    </row>
    <row r="98" spans="1:11" ht="24.75" customHeight="1">
      <c r="A98" s="276" t="s">
        <v>177</v>
      </c>
      <c r="B98" s="276"/>
      <c r="C98" s="276"/>
      <c r="D98" s="276"/>
      <c r="E98" s="59" t="s">
        <v>130</v>
      </c>
      <c r="F98" s="277"/>
      <c r="G98" s="277"/>
      <c r="H98" s="277"/>
      <c r="I98" s="277"/>
      <c r="J98" s="277"/>
      <c r="K98" s="277"/>
    </row>
    <row r="99" spans="1:11" ht="15" customHeight="1">
      <c r="A99" s="44"/>
      <c r="B99" s="44"/>
      <c r="C99" s="44"/>
      <c r="D99" s="44"/>
      <c r="E99" s="44"/>
      <c r="F99" s="44"/>
      <c r="G99" s="44"/>
      <c r="H99" s="44"/>
      <c r="I99" s="44"/>
      <c r="J99" s="44"/>
      <c r="K99" s="44"/>
    </row>
    <row r="100" spans="1:11" ht="15" customHeight="1">
      <c r="A100" s="175" t="s">
        <v>100</v>
      </c>
      <c r="B100" s="175"/>
      <c r="C100" s="175"/>
      <c r="D100" s="175"/>
      <c r="E100" s="274"/>
      <c r="F100" s="274"/>
      <c r="G100" s="274"/>
      <c r="H100" s="274"/>
      <c r="I100" s="274"/>
      <c r="J100" s="274"/>
      <c r="K100" s="274"/>
    </row>
    <row r="101" spans="1:11" ht="15" customHeight="1">
      <c r="A101" s="175" t="s">
        <v>155</v>
      </c>
      <c r="B101" s="175"/>
      <c r="C101" s="175"/>
      <c r="D101" s="175"/>
      <c r="E101" s="274" t="s">
        <v>175</v>
      </c>
      <c r="F101" s="274"/>
      <c r="G101" s="274"/>
      <c r="H101" s="274"/>
      <c r="I101" s="274"/>
      <c r="J101" s="274"/>
      <c r="K101" s="274"/>
    </row>
    <row r="102" spans="1:11" ht="15" customHeight="1">
      <c r="A102" s="175" t="s">
        <v>156</v>
      </c>
      <c r="B102" s="175"/>
      <c r="C102" s="175"/>
      <c r="D102" s="175"/>
      <c r="E102" s="274" t="s">
        <v>132</v>
      </c>
      <c r="F102" s="274"/>
      <c r="G102" s="274"/>
      <c r="H102" s="274"/>
      <c r="I102" s="274"/>
      <c r="J102" s="274"/>
      <c r="K102" s="274"/>
    </row>
    <row r="103" spans="1:11" ht="15" customHeight="1">
      <c r="A103" s="175" t="s">
        <v>157</v>
      </c>
      <c r="B103" s="175"/>
      <c r="C103" s="175"/>
      <c r="D103" s="175"/>
      <c r="E103" s="274" t="s">
        <v>133</v>
      </c>
      <c r="F103" s="274"/>
      <c r="G103" s="274"/>
      <c r="H103" s="274"/>
      <c r="I103" s="274"/>
      <c r="J103" s="274"/>
      <c r="K103" s="274"/>
    </row>
    <row r="104" spans="1:11" ht="15" customHeight="1">
      <c r="A104" s="175" t="s">
        <v>158</v>
      </c>
      <c r="B104" s="175"/>
      <c r="C104" s="175"/>
      <c r="D104" s="175"/>
      <c r="E104" s="274" t="s">
        <v>134</v>
      </c>
      <c r="F104" s="274"/>
      <c r="G104" s="274"/>
      <c r="H104" s="274"/>
      <c r="I104" s="274"/>
      <c r="J104" s="274"/>
      <c r="K104" s="274"/>
    </row>
    <row r="105" spans="1:11" ht="15" customHeight="1">
      <c r="A105" s="175" t="s">
        <v>159</v>
      </c>
      <c r="B105" s="175"/>
      <c r="C105" s="175"/>
      <c r="D105" s="175"/>
      <c r="E105" s="274" t="s">
        <v>176</v>
      </c>
      <c r="F105" s="274"/>
      <c r="G105" s="274"/>
      <c r="H105" s="274"/>
      <c r="I105" s="274"/>
      <c r="J105" s="274"/>
      <c r="K105" s="274"/>
    </row>
    <row r="106" spans="1:11" ht="15" customHeight="1">
      <c r="A106" s="44"/>
      <c r="B106" s="44"/>
      <c r="C106" s="44"/>
      <c r="D106" s="44"/>
      <c r="E106" s="44"/>
      <c r="F106" s="44"/>
      <c r="G106" s="44"/>
      <c r="H106" s="44"/>
      <c r="I106" s="44"/>
      <c r="J106" s="44"/>
      <c r="K106" s="44"/>
    </row>
    <row r="107" spans="1:11" ht="24.75" customHeight="1" thickBot="1">
      <c r="A107" s="56" t="s">
        <v>139</v>
      </c>
      <c r="B107" s="56"/>
      <c r="C107" s="56"/>
      <c r="D107" s="56"/>
      <c r="E107" s="57">
        <f>(2*(J25*J26)+2*(J27*J25)+2*(J27*J26))-E94</f>
        <v>551.47244544</v>
      </c>
      <c r="F107" s="58"/>
      <c r="G107" s="58"/>
      <c r="H107" s="59" t="s">
        <v>138</v>
      </c>
      <c r="I107" s="59"/>
      <c r="J107" s="59"/>
      <c r="K107" s="59"/>
    </row>
    <row r="108" spans="1:11" ht="15" customHeight="1" thickTop="1">
      <c r="A108" s="45"/>
      <c r="B108" s="45"/>
      <c r="C108" s="45"/>
      <c r="D108" s="45"/>
      <c r="E108" s="45"/>
      <c r="F108" s="45"/>
      <c r="G108" s="45"/>
      <c r="H108" s="45"/>
      <c r="I108" s="45"/>
      <c r="J108" s="45"/>
      <c r="K108" s="45"/>
    </row>
    <row r="109" spans="1:11" ht="19.5" customHeight="1">
      <c r="A109" s="232" t="s">
        <v>191</v>
      </c>
      <c r="B109" s="232"/>
      <c r="C109" s="232"/>
      <c r="D109" s="232"/>
      <c r="E109" s="232"/>
      <c r="F109" s="232"/>
      <c r="G109" s="232"/>
      <c r="H109" s="232"/>
      <c r="I109" s="232"/>
      <c r="J109" s="37"/>
      <c r="K109" s="37"/>
    </row>
    <row r="110" spans="1:11" ht="15" customHeight="1">
      <c r="A110" s="279"/>
      <c r="B110" s="279"/>
      <c r="C110" s="279"/>
      <c r="D110" s="279"/>
      <c r="E110" s="279"/>
      <c r="F110" s="279"/>
      <c r="G110" s="279"/>
      <c r="H110" s="279"/>
      <c r="I110" s="279"/>
      <c r="J110" s="279"/>
      <c r="K110" s="279"/>
    </row>
    <row r="111" spans="1:11" ht="30" customHeight="1">
      <c r="A111" s="178" t="s">
        <v>192</v>
      </c>
      <c r="B111" s="178"/>
      <c r="C111" s="178"/>
      <c r="D111" s="51" t="s">
        <v>193</v>
      </c>
      <c r="E111" s="51"/>
      <c r="F111" s="51"/>
      <c r="G111" s="51"/>
      <c r="H111" s="51"/>
      <c r="I111" s="51"/>
      <c r="J111" s="51"/>
      <c r="K111" s="51"/>
    </row>
    <row r="112" spans="1:11" ht="15" customHeight="1">
      <c r="A112" s="44"/>
      <c r="B112" s="44"/>
      <c r="C112" s="44"/>
      <c r="D112" s="44"/>
      <c r="E112" s="44"/>
      <c r="F112" s="44"/>
      <c r="G112" s="44"/>
      <c r="H112" s="44"/>
      <c r="I112" s="44"/>
      <c r="J112" s="44"/>
      <c r="K112" s="44"/>
    </row>
    <row r="113" spans="1:11" ht="30" customHeight="1">
      <c r="A113" s="31"/>
      <c r="B113" s="244" t="s">
        <v>94</v>
      </c>
      <c r="C113" s="261"/>
      <c r="D113" s="275">
        <f>610*(E83*E107*E94*((J29)^(0.5)))^0.5</f>
        <v>2738.7732196046622</v>
      </c>
      <c r="E113" s="275"/>
      <c r="F113" s="275"/>
      <c r="G113" s="275"/>
      <c r="H113" s="278" t="s">
        <v>6</v>
      </c>
      <c r="I113" s="278"/>
      <c r="J113" s="278"/>
      <c r="K113" s="278"/>
    </row>
    <row r="114" spans="1:11" ht="15" customHeight="1">
      <c r="A114" s="44"/>
      <c r="B114" s="44"/>
      <c r="C114" s="44"/>
      <c r="D114" s="44"/>
      <c r="E114" s="44"/>
      <c r="F114" s="44"/>
      <c r="G114" s="44"/>
      <c r="H114" s="44"/>
      <c r="I114" s="44"/>
      <c r="J114" s="44"/>
      <c r="K114" s="44"/>
    </row>
    <row r="115" spans="1:11" ht="15" customHeight="1">
      <c r="A115" s="78"/>
      <c r="B115" s="78"/>
      <c r="C115" s="78"/>
      <c r="D115" s="78"/>
      <c r="E115" s="78"/>
      <c r="F115" s="78"/>
      <c r="G115" s="78"/>
      <c r="H115" s="78"/>
      <c r="I115" s="78"/>
      <c r="J115" s="78"/>
      <c r="K115" s="78"/>
    </row>
    <row r="116" spans="1:11" ht="19.5" customHeight="1">
      <c r="A116" s="41" t="s">
        <v>14</v>
      </c>
      <c r="B116" s="41"/>
      <c r="C116" s="41"/>
      <c r="D116" s="41"/>
      <c r="E116" s="41"/>
      <c r="F116" s="41"/>
      <c r="G116" s="41"/>
      <c r="H116" s="41"/>
      <c r="I116" s="41"/>
      <c r="J116" s="41"/>
      <c r="K116" s="41"/>
    </row>
    <row r="117" spans="1:11" ht="19.5" customHeight="1">
      <c r="A117" s="41" t="s">
        <v>40</v>
      </c>
      <c r="B117" s="51"/>
      <c r="C117" s="51"/>
      <c r="D117" s="51"/>
      <c r="E117" s="51"/>
      <c r="F117" s="51"/>
      <c r="G117" s="51"/>
      <c r="H117" s="51"/>
      <c r="I117" s="51"/>
      <c r="J117" s="51"/>
      <c r="K117" s="51"/>
    </row>
    <row r="118" spans="2:11" ht="15" customHeight="1">
      <c r="B118" s="70" t="s">
        <v>161</v>
      </c>
      <c r="C118" s="71"/>
      <c r="D118" s="71"/>
      <c r="E118" s="71"/>
      <c r="F118" s="71"/>
      <c r="G118" s="71"/>
      <c r="H118" s="71"/>
      <c r="I118" s="44"/>
      <c r="J118" s="44"/>
      <c r="K118" s="44"/>
    </row>
    <row r="119" spans="1:11" ht="15" customHeight="1">
      <c r="A119" s="44"/>
      <c r="B119" s="44"/>
      <c r="C119" s="44"/>
      <c r="D119" s="44"/>
      <c r="E119" s="44"/>
      <c r="F119" s="44"/>
      <c r="G119" s="44"/>
      <c r="H119" s="44"/>
      <c r="I119" s="44"/>
      <c r="J119" s="44"/>
      <c r="K119" s="44"/>
    </row>
    <row r="120" spans="1:11" ht="24.75" customHeight="1">
      <c r="A120" s="178" t="s">
        <v>178</v>
      </c>
      <c r="B120" s="178"/>
      <c r="C120" s="178"/>
      <c r="D120" s="51" t="s">
        <v>179</v>
      </c>
      <c r="E120" s="51"/>
      <c r="F120" s="51"/>
      <c r="G120" s="51"/>
      <c r="H120" s="51"/>
      <c r="I120" s="51"/>
      <c r="J120" s="51"/>
      <c r="K120" s="51"/>
    </row>
    <row r="121" spans="1:11" ht="15" customHeight="1">
      <c r="A121" s="44"/>
      <c r="B121" s="44"/>
      <c r="C121" s="44"/>
      <c r="D121" s="44"/>
      <c r="E121" s="44"/>
      <c r="F121" s="44"/>
      <c r="G121" s="44"/>
      <c r="H121" s="44"/>
      <c r="I121" s="44"/>
      <c r="J121" s="44"/>
      <c r="K121" s="44"/>
    </row>
    <row r="122" spans="1:11" ht="15" customHeight="1">
      <c r="A122" s="61" t="s">
        <v>100</v>
      </c>
      <c r="B122" s="47"/>
      <c r="C122" s="47"/>
      <c r="D122" s="47"/>
      <c r="E122" s="44"/>
      <c r="F122" s="44"/>
      <c r="G122" s="44"/>
      <c r="H122" s="44"/>
      <c r="I122" s="44"/>
      <c r="J122" s="44"/>
      <c r="K122" s="44"/>
    </row>
    <row r="123" spans="1:11" ht="15" customHeight="1">
      <c r="A123" s="61" t="s">
        <v>162</v>
      </c>
      <c r="B123" s="47"/>
      <c r="C123" s="47"/>
      <c r="D123" s="47"/>
      <c r="E123" s="60" t="s">
        <v>165</v>
      </c>
      <c r="F123" s="44"/>
      <c r="G123" s="44"/>
      <c r="H123" s="44"/>
      <c r="I123" s="44"/>
      <c r="J123" s="44"/>
      <c r="K123" s="44"/>
    </row>
    <row r="124" spans="1:11" ht="15" customHeight="1">
      <c r="A124" s="61" t="s">
        <v>106</v>
      </c>
      <c r="B124" s="47"/>
      <c r="C124" s="47"/>
      <c r="D124" s="47"/>
      <c r="E124" s="60" t="s">
        <v>111</v>
      </c>
      <c r="F124" s="44"/>
      <c r="G124" s="44"/>
      <c r="H124" s="44"/>
      <c r="I124" s="44"/>
      <c r="J124" s="44"/>
      <c r="K124" s="44"/>
    </row>
    <row r="125" spans="1:11" ht="15" customHeight="1">
      <c r="A125" s="61" t="s">
        <v>128</v>
      </c>
      <c r="B125" s="47"/>
      <c r="C125" s="47"/>
      <c r="D125" s="47"/>
      <c r="E125" s="60" t="s">
        <v>150</v>
      </c>
      <c r="F125" s="44"/>
      <c r="G125" s="44"/>
      <c r="H125" s="44"/>
      <c r="I125" s="44"/>
      <c r="J125" s="44"/>
      <c r="K125" s="44"/>
    </row>
    <row r="126" spans="1:11" ht="15" customHeight="1">
      <c r="A126" s="44"/>
      <c r="B126" s="44"/>
      <c r="C126" s="44"/>
      <c r="D126" s="44"/>
      <c r="E126" s="44"/>
      <c r="F126" s="44"/>
      <c r="G126" s="44"/>
      <c r="H126" s="44"/>
      <c r="I126" s="44"/>
      <c r="J126" s="44"/>
      <c r="K126" s="44"/>
    </row>
    <row r="127" spans="1:11" ht="19.5" customHeight="1">
      <c r="A127" s="47"/>
      <c r="B127" s="47"/>
      <c r="C127" s="51" t="s">
        <v>12</v>
      </c>
      <c r="D127" s="51"/>
      <c r="E127" s="51"/>
      <c r="F127" s="51"/>
      <c r="G127" s="51"/>
      <c r="H127" s="51"/>
      <c r="I127" s="51"/>
      <c r="J127" s="51"/>
      <c r="K127" s="51"/>
    </row>
    <row r="128" spans="1:11" ht="15" customHeight="1">
      <c r="A128" s="44"/>
      <c r="B128" s="44"/>
      <c r="C128" s="44"/>
      <c r="D128" s="44"/>
      <c r="E128" s="44"/>
      <c r="F128" s="44"/>
      <c r="G128" s="44"/>
      <c r="H128" s="44"/>
      <c r="I128" s="44"/>
      <c r="J128" s="44"/>
      <c r="K128" s="44"/>
    </row>
    <row r="129" spans="1:11" ht="24.75" customHeight="1">
      <c r="A129" s="50" t="s">
        <v>163</v>
      </c>
      <c r="B129" s="50"/>
      <c r="C129" s="50"/>
      <c r="D129" s="51" t="s">
        <v>179</v>
      </c>
      <c r="E129" s="51"/>
      <c r="F129" s="51"/>
      <c r="G129" s="51"/>
      <c r="H129" s="51"/>
      <c r="I129" s="51"/>
      <c r="J129" s="51"/>
      <c r="K129" s="51"/>
    </row>
    <row r="130" spans="1:11" ht="15" customHeight="1">
      <c r="A130" s="78"/>
      <c r="B130" s="78"/>
      <c r="C130" s="78"/>
      <c r="D130" s="78"/>
      <c r="E130" s="78"/>
      <c r="F130" s="78"/>
      <c r="G130" s="78"/>
      <c r="H130" s="78"/>
      <c r="I130" s="78"/>
      <c r="J130" s="78"/>
      <c r="K130" s="78"/>
    </row>
    <row r="131" spans="1:11" ht="30" customHeight="1">
      <c r="A131" s="31"/>
      <c r="B131" s="244" t="s">
        <v>94</v>
      </c>
      <c r="C131" s="244"/>
      <c r="D131" s="275">
        <f>750*(E94)*(J29)^(0.5)</f>
        <v>2611.288795429234</v>
      </c>
      <c r="E131" s="275"/>
      <c r="F131" s="275"/>
      <c r="G131" s="275"/>
      <c r="H131" s="278" t="s">
        <v>6</v>
      </c>
      <c r="I131" s="278"/>
      <c r="J131" s="278"/>
      <c r="K131" s="278"/>
    </row>
    <row r="132" spans="1:11" ht="15" customHeight="1">
      <c r="A132" s="78"/>
      <c r="B132" s="78"/>
      <c r="C132" s="78"/>
      <c r="D132" s="78"/>
      <c r="E132" s="78"/>
      <c r="F132" s="78"/>
      <c r="G132" s="78"/>
      <c r="H132" s="78"/>
      <c r="I132" s="78"/>
      <c r="J132" s="78"/>
      <c r="K132" s="78"/>
    </row>
    <row r="133" spans="1:11" ht="15" customHeight="1">
      <c r="A133" s="78"/>
      <c r="B133" s="78"/>
      <c r="C133" s="78"/>
      <c r="D133" s="78"/>
      <c r="E133" s="78"/>
      <c r="F133" s="78"/>
      <c r="G133" s="78"/>
      <c r="H133" s="78"/>
      <c r="I133" s="78"/>
      <c r="J133" s="78"/>
      <c r="K133" s="78"/>
    </row>
    <row r="134" spans="1:11" ht="19.5" customHeight="1">
      <c r="A134" s="41" t="s">
        <v>14</v>
      </c>
      <c r="B134" s="41"/>
      <c r="C134" s="41"/>
      <c r="D134" s="41"/>
      <c r="E134" s="41"/>
      <c r="F134" s="41"/>
      <c r="G134" s="41"/>
      <c r="H134" s="41"/>
      <c r="I134" s="41"/>
      <c r="J134" s="41"/>
      <c r="K134" s="41"/>
    </row>
    <row r="135" spans="1:11" ht="19.5" customHeight="1">
      <c r="A135" s="41" t="s">
        <v>42</v>
      </c>
      <c r="B135" s="51"/>
      <c r="C135" s="51"/>
      <c r="D135" s="51"/>
      <c r="E135" s="51"/>
      <c r="F135" s="51"/>
      <c r="G135" s="51"/>
      <c r="H135" s="51"/>
      <c r="I135" s="51"/>
      <c r="J135" s="51"/>
      <c r="K135" s="51"/>
    </row>
    <row r="136" spans="2:11" ht="15" customHeight="1">
      <c r="B136" s="70" t="s">
        <v>161</v>
      </c>
      <c r="C136" s="71"/>
      <c r="D136" s="71"/>
      <c r="E136" s="71"/>
      <c r="F136" s="71"/>
      <c r="G136" s="71"/>
      <c r="H136" s="71"/>
      <c r="I136" s="44"/>
      <c r="J136" s="44"/>
      <c r="K136" s="44"/>
    </row>
    <row r="137" spans="1:11" ht="15" customHeight="1">
      <c r="A137" s="78"/>
      <c r="B137" s="78"/>
      <c r="C137" s="78"/>
      <c r="D137" s="78"/>
      <c r="E137" s="78"/>
      <c r="F137" s="78"/>
      <c r="G137" s="78"/>
      <c r="H137" s="78"/>
      <c r="I137" s="78"/>
      <c r="J137" s="78"/>
      <c r="K137" s="78"/>
    </row>
    <row r="138" spans="1:11" ht="24.75" customHeight="1">
      <c r="A138" s="50" t="s">
        <v>163</v>
      </c>
      <c r="B138" s="50"/>
      <c r="C138" s="50"/>
      <c r="D138" s="51" t="s">
        <v>180</v>
      </c>
      <c r="E138" s="51"/>
      <c r="F138" s="51"/>
      <c r="G138" s="51"/>
      <c r="H138" s="51"/>
      <c r="I138" s="51"/>
      <c r="J138" s="51"/>
      <c r="K138" s="51"/>
    </row>
    <row r="139" spans="1:11" ht="15" customHeight="1">
      <c r="A139" s="78"/>
      <c r="B139" s="78"/>
      <c r="C139" s="78"/>
      <c r="D139" s="78"/>
      <c r="E139" s="78"/>
      <c r="F139" s="78"/>
      <c r="G139" s="78"/>
      <c r="H139" s="78"/>
      <c r="I139" s="78"/>
      <c r="J139" s="78"/>
      <c r="K139" s="78"/>
    </row>
    <row r="140" spans="1:11" ht="15" customHeight="1">
      <c r="A140" s="61" t="s">
        <v>100</v>
      </c>
      <c r="B140" s="47"/>
      <c r="C140" s="47"/>
      <c r="D140" s="47"/>
      <c r="E140" s="274"/>
      <c r="F140" s="274"/>
      <c r="G140" s="274"/>
      <c r="H140" s="274"/>
      <c r="I140" s="274"/>
      <c r="J140" s="274"/>
      <c r="K140" s="274"/>
    </row>
    <row r="141" spans="1:11" ht="15" customHeight="1">
      <c r="A141" s="61" t="s">
        <v>162</v>
      </c>
      <c r="B141" s="47"/>
      <c r="C141" s="47"/>
      <c r="D141" s="47"/>
      <c r="E141" s="274" t="s">
        <v>165</v>
      </c>
      <c r="F141" s="274"/>
      <c r="G141" s="274"/>
      <c r="H141" s="274"/>
      <c r="I141" s="274"/>
      <c r="J141" s="274"/>
      <c r="K141" s="274"/>
    </row>
    <row r="142" spans="1:11" ht="15" customHeight="1">
      <c r="A142" s="61" t="s">
        <v>107</v>
      </c>
      <c r="B142" s="47"/>
      <c r="C142" s="47"/>
      <c r="D142" s="47"/>
      <c r="E142" s="274" t="s">
        <v>175</v>
      </c>
      <c r="F142" s="274"/>
      <c r="G142" s="274"/>
      <c r="H142" s="274"/>
      <c r="I142" s="274"/>
      <c r="J142" s="274"/>
      <c r="K142" s="274"/>
    </row>
    <row r="143" spans="1:11" ht="15" customHeight="1">
      <c r="A143" s="61" t="s">
        <v>106</v>
      </c>
      <c r="B143" s="47"/>
      <c r="C143" s="47"/>
      <c r="D143" s="47"/>
      <c r="E143" s="274" t="s">
        <v>176</v>
      </c>
      <c r="F143" s="274"/>
      <c r="G143" s="274"/>
      <c r="H143" s="274"/>
      <c r="I143" s="274"/>
      <c r="J143" s="274"/>
      <c r="K143" s="274"/>
    </row>
    <row r="144" spans="1:11" ht="15" customHeight="1">
      <c r="A144" s="61" t="s">
        <v>128</v>
      </c>
      <c r="B144" s="47"/>
      <c r="C144" s="47"/>
      <c r="D144" s="47"/>
      <c r="E144" s="274" t="s">
        <v>150</v>
      </c>
      <c r="F144" s="274"/>
      <c r="G144" s="274"/>
      <c r="H144" s="274"/>
      <c r="I144" s="274"/>
      <c r="J144" s="274"/>
      <c r="K144" s="274"/>
    </row>
    <row r="145" spans="1:11" ht="15" customHeight="1">
      <c r="A145" s="78"/>
      <c r="B145" s="78"/>
      <c r="C145" s="78"/>
      <c r="D145" s="78"/>
      <c r="E145" s="78"/>
      <c r="F145" s="78"/>
      <c r="G145" s="78"/>
      <c r="H145" s="78"/>
      <c r="I145" s="78"/>
      <c r="J145" s="78"/>
      <c r="K145" s="78"/>
    </row>
    <row r="146" spans="1:11" ht="19.5" customHeight="1">
      <c r="A146" s="47"/>
      <c r="B146" s="47"/>
      <c r="C146" s="51" t="s">
        <v>12</v>
      </c>
      <c r="D146" s="51"/>
      <c r="E146" s="51"/>
      <c r="F146" s="51"/>
      <c r="G146" s="51"/>
      <c r="H146" s="51"/>
      <c r="I146" s="51"/>
      <c r="J146" s="51"/>
      <c r="K146" s="51"/>
    </row>
    <row r="147" spans="1:11" ht="15" customHeight="1">
      <c r="A147" s="78"/>
      <c r="B147" s="78"/>
      <c r="C147" s="78"/>
      <c r="D147" s="78"/>
      <c r="E147" s="78"/>
      <c r="F147" s="78"/>
      <c r="G147" s="78"/>
      <c r="H147" s="78"/>
      <c r="I147" s="78"/>
      <c r="J147" s="78"/>
      <c r="K147" s="78"/>
    </row>
    <row r="148" spans="1:11" ht="24.75" customHeight="1">
      <c r="A148" s="50" t="s">
        <v>163</v>
      </c>
      <c r="B148" s="50"/>
      <c r="C148" s="50"/>
      <c r="D148" s="51" t="s">
        <v>180</v>
      </c>
      <c r="E148" s="51"/>
      <c r="F148" s="51"/>
      <c r="G148" s="51"/>
      <c r="H148" s="51"/>
      <c r="I148" s="51"/>
      <c r="J148" s="51"/>
      <c r="K148" s="51"/>
    </row>
    <row r="149" spans="1:11" ht="15" customHeight="1">
      <c r="A149" s="78"/>
      <c r="B149" s="78"/>
      <c r="C149" s="78"/>
      <c r="D149" s="78"/>
      <c r="E149" s="78"/>
      <c r="F149" s="78"/>
      <c r="G149" s="78"/>
      <c r="H149" s="78"/>
      <c r="I149" s="78"/>
      <c r="J149" s="78"/>
      <c r="K149" s="78"/>
    </row>
    <row r="150" spans="1:11" ht="30" customHeight="1">
      <c r="A150" s="31"/>
      <c r="B150" s="244" t="s">
        <v>94</v>
      </c>
      <c r="C150" s="244"/>
      <c r="D150" s="275">
        <f>7.8*(E107)+378*(E94)*(J29)^(0.5)</f>
        <v>5617.574627328334</v>
      </c>
      <c r="E150" s="275"/>
      <c r="F150" s="275"/>
      <c r="G150" s="275"/>
      <c r="H150" s="278" t="s">
        <v>6</v>
      </c>
      <c r="I150" s="278"/>
      <c r="J150" s="278"/>
      <c r="K150" s="278"/>
    </row>
    <row r="151" spans="1:11" ht="15" customHeight="1">
      <c r="A151" s="78"/>
      <c r="B151" s="78"/>
      <c r="C151" s="78"/>
      <c r="D151" s="78"/>
      <c r="E151" s="78"/>
      <c r="F151" s="78"/>
      <c r="G151" s="78"/>
      <c r="H151" s="78"/>
      <c r="I151" s="78"/>
      <c r="J151" s="78"/>
      <c r="K151" s="78"/>
    </row>
    <row r="152" spans="1:11" ht="15" customHeight="1">
      <c r="A152" s="78"/>
      <c r="B152" s="78"/>
      <c r="C152" s="78"/>
      <c r="D152" s="78"/>
      <c r="E152" s="78"/>
      <c r="F152" s="78"/>
      <c r="G152" s="78"/>
      <c r="H152" s="78"/>
      <c r="I152" s="78"/>
      <c r="J152" s="78"/>
      <c r="K152" s="78"/>
    </row>
    <row r="153" spans="1:11" ht="15" customHeight="1" thickBot="1">
      <c r="A153" s="78"/>
      <c r="B153" s="78"/>
      <c r="C153" s="78"/>
      <c r="D153" s="78"/>
      <c r="E153" s="78"/>
      <c r="F153" s="78"/>
      <c r="G153" s="78"/>
      <c r="H153" s="78"/>
      <c r="I153" s="78"/>
      <c r="J153" s="78"/>
      <c r="K153" s="78"/>
    </row>
    <row r="154" spans="1:15" ht="24.75" customHeight="1" thickBot="1" thickTop="1">
      <c r="A154" s="35"/>
      <c r="B154" s="36"/>
      <c r="C154" s="36"/>
      <c r="D154" s="36"/>
      <c r="E154" s="36"/>
      <c r="F154" s="36"/>
      <c r="G154" s="36"/>
      <c r="H154" s="36"/>
      <c r="I154" s="36"/>
      <c r="J154" s="36"/>
      <c r="K154" s="36"/>
      <c r="L154" s="25"/>
      <c r="M154" s="25"/>
      <c r="N154" s="25"/>
      <c r="O154" s="25"/>
    </row>
    <row r="155" spans="1:11" ht="30" customHeight="1" thickBot="1" thickTop="1">
      <c r="A155" s="235" t="s">
        <v>194</v>
      </c>
      <c r="B155" s="236"/>
      <c r="C155" s="237"/>
      <c r="D155" s="34"/>
      <c r="E155" s="34"/>
      <c r="F155" s="34"/>
      <c r="G155" s="34"/>
      <c r="H155" s="34"/>
      <c r="I155" s="34"/>
      <c r="J155" s="34"/>
      <c r="K155" s="34"/>
    </row>
    <row r="156" spans="4:11" ht="15" customHeight="1" thickTop="1">
      <c r="D156" s="33"/>
      <c r="E156" s="33"/>
      <c r="F156" s="33"/>
      <c r="G156" s="33"/>
      <c r="H156" s="33"/>
      <c r="I156" s="33"/>
      <c r="J156" s="33"/>
      <c r="K156" s="33"/>
    </row>
    <row r="157" spans="1:11" ht="15" customHeight="1" hidden="1">
      <c r="A157" s="33"/>
      <c r="B157" s="33"/>
      <c r="C157" s="33"/>
      <c r="D157" s="33"/>
      <c r="E157" s="33"/>
      <c r="F157" s="33"/>
      <c r="G157" s="33"/>
      <c r="H157" s="33"/>
      <c r="I157" s="33"/>
      <c r="J157" s="33"/>
      <c r="K157" s="33"/>
    </row>
    <row r="158" spans="1:11" ht="15" customHeight="1" hidden="1">
      <c r="A158" s="78"/>
      <c r="B158" s="78"/>
      <c r="C158" s="78"/>
      <c r="D158" s="78"/>
      <c r="E158" s="78"/>
      <c r="F158" s="78"/>
      <c r="G158" s="78"/>
      <c r="H158" s="78"/>
      <c r="I158" s="78"/>
      <c r="J158" s="78"/>
      <c r="K158" s="78"/>
    </row>
    <row r="159" spans="1:11" ht="15" customHeight="1" thickBot="1">
      <c r="A159" s="78"/>
      <c r="B159" s="78"/>
      <c r="C159" s="78"/>
      <c r="D159" s="78"/>
      <c r="E159" s="78"/>
      <c r="F159" s="78"/>
      <c r="G159" s="78"/>
      <c r="H159" s="78"/>
      <c r="I159" s="78"/>
      <c r="J159" s="78"/>
      <c r="K159" s="78"/>
    </row>
    <row r="160" spans="1:11" ht="15" customHeight="1" thickTop="1">
      <c r="A160" s="182" t="s">
        <v>183</v>
      </c>
      <c r="B160" s="183"/>
      <c r="C160" s="183"/>
      <c r="D160" s="183"/>
      <c r="E160" s="183"/>
      <c r="F160" s="183"/>
      <c r="G160" s="183"/>
      <c r="H160" s="188" t="s">
        <v>195</v>
      </c>
      <c r="I160" s="189"/>
      <c r="J160" s="189"/>
      <c r="K160" s="190"/>
    </row>
    <row r="161" spans="1:11" ht="15" customHeight="1" thickBot="1">
      <c r="A161" s="184"/>
      <c r="B161" s="185"/>
      <c r="C161" s="185"/>
      <c r="D161" s="185"/>
      <c r="E161" s="185"/>
      <c r="F161" s="185"/>
      <c r="G161" s="185"/>
      <c r="H161" s="191"/>
      <c r="I161" s="192"/>
      <c r="J161" s="192"/>
      <c r="K161" s="193"/>
    </row>
    <row r="162" spans="1:11" ht="15" customHeight="1">
      <c r="A162" s="184"/>
      <c r="B162" s="185"/>
      <c r="C162" s="185"/>
      <c r="D162" s="185"/>
      <c r="E162" s="185"/>
      <c r="F162" s="185"/>
      <c r="G162" s="185"/>
      <c r="H162" s="194" t="s">
        <v>196</v>
      </c>
      <c r="I162" s="195"/>
      <c r="J162" s="198" t="s">
        <v>6</v>
      </c>
      <c r="K162" s="199"/>
    </row>
    <row r="163" spans="1:11" ht="15" customHeight="1" thickBot="1">
      <c r="A163" s="186"/>
      <c r="B163" s="187"/>
      <c r="C163" s="187"/>
      <c r="D163" s="187"/>
      <c r="E163" s="187"/>
      <c r="F163" s="187"/>
      <c r="G163" s="187"/>
      <c r="H163" s="196"/>
      <c r="I163" s="197"/>
      <c r="J163" s="200"/>
      <c r="K163" s="201"/>
    </row>
    <row r="164" spans="1:11" ht="15" customHeight="1" thickTop="1">
      <c r="A164" s="182" t="s">
        <v>36</v>
      </c>
      <c r="B164" s="183"/>
      <c r="C164" s="183"/>
      <c r="D164" s="183"/>
      <c r="E164" s="183"/>
      <c r="F164" s="183"/>
      <c r="G164" s="183"/>
      <c r="H164" s="210">
        <f>J164*0.94785</f>
        <v>2595.946196202279</v>
      </c>
      <c r="I164" s="211"/>
      <c r="J164" s="212">
        <f>D113</f>
        <v>2738.7732196046622</v>
      </c>
      <c r="K164" s="213"/>
    </row>
    <row r="165" spans="1:11" ht="15" customHeight="1">
      <c r="A165" s="184"/>
      <c r="B165" s="185"/>
      <c r="C165" s="185"/>
      <c r="D165" s="185"/>
      <c r="E165" s="185"/>
      <c r="F165" s="185"/>
      <c r="G165" s="185"/>
      <c r="H165" s="202"/>
      <c r="I165" s="203"/>
      <c r="J165" s="206"/>
      <c r="K165" s="207"/>
    </row>
    <row r="166" spans="1:11" ht="15" customHeight="1">
      <c r="A166" s="184"/>
      <c r="B166" s="185"/>
      <c r="C166" s="185"/>
      <c r="D166" s="185"/>
      <c r="E166" s="185"/>
      <c r="F166" s="185"/>
      <c r="G166" s="185"/>
      <c r="H166" s="202"/>
      <c r="I166" s="203"/>
      <c r="J166" s="206"/>
      <c r="K166" s="207"/>
    </row>
    <row r="167" spans="1:11" ht="15" customHeight="1" thickBot="1">
      <c r="A167" s="184"/>
      <c r="B167" s="185"/>
      <c r="C167" s="185"/>
      <c r="D167" s="185"/>
      <c r="E167" s="185"/>
      <c r="F167" s="185"/>
      <c r="G167" s="185"/>
      <c r="H167" s="202"/>
      <c r="I167" s="203"/>
      <c r="J167" s="206"/>
      <c r="K167" s="207"/>
    </row>
    <row r="168" spans="1:11" ht="15" customHeight="1">
      <c r="A168" s="184" t="s">
        <v>45</v>
      </c>
      <c r="B168" s="185"/>
      <c r="C168" s="185"/>
      <c r="D168" s="185"/>
      <c r="E168" s="185"/>
      <c r="F168" s="185"/>
      <c r="G168" s="185"/>
      <c r="H168" s="214">
        <f>J168*0.94785</f>
        <v>2475.1100847475996</v>
      </c>
      <c r="I168" s="215"/>
      <c r="J168" s="218">
        <f>D131</f>
        <v>2611.288795429234</v>
      </c>
      <c r="K168" s="219"/>
    </row>
    <row r="169" spans="1:11" ht="15" customHeight="1">
      <c r="A169" s="184"/>
      <c r="B169" s="185"/>
      <c r="C169" s="185"/>
      <c r="D169" s="185"/>
      <c r="E169" s="185"/>
      <c r="F169" s="185"/>
      <c r="G169" s="185"/>
      <c r="H169" s="202"/>
      <c r="I169" s="203"/>
      <c r="J169" s="206"/>
      <c r="K169" s="207"/>
    </row>
    <row r="170" spans="1:11" ht="15" customHeight="1">
      <c r="A170" s="184"/>
      <c r="B170" s="185"/>
      <c r="C170" s="185"/>
      <c r="D170" s="185"/>
      <c r="E170" s="185"/>
      <c r="F170" s="185"/>
      <c r="G170" s="185"/>
      <c r="H170" s="202"/>
      <c r="I170" s="203"/>
      <c r="J170" s="206"/>
      <c r="K170" s="207"/>
    </row>
    <row r="171" spans="1:11" ht="15" customHeight="1" thickBot="1">
      <c r="A171" s="39"/>
      <c r="B171" s="40"/>
      <c r="C171" s="40"/>
      <c r="D171" s="40"/>
      <c r="E171" s="40"/>
      <c r="F171" s="40"/>
      <c r="G171" s="40"/>
      <c r="H171" s="216"/>
      <c r="I171" s="217"/>
      <c r="J171" s="220"/>
      <c r="K171" s="221"/>
    </row>
    <row r="172" spans="1:11" ht="15" customHeight="1">
      <c r="A172" s="184" t="s">
        <v>42</v>
      </c>
      <c r="B172" s="185"/>
      <c r="C172" s="185"/>
      <c r="D172" s="185"/>
      <c r="E172" s="185"/>
      <c r="F172" s="185"/>
      <c r="G172" s="185"/>
      <c r="H172" s="202">
        <f>J172*0.94785</f>
        <v>5324.618110513161</v>
      </c>
      <c r="I172" s="203"/>
      <c r="J172" s="206">
        <f>D150</f>
        <v>5617.574627328334</v>
      </c>
      <c r="K172" s="207"/>
    </row>
    <row r="173" spans="1:11" ht="15" customHeight="1">
      <c r="A173" s="184"/>
      <c r="B173" s="185"/>
      <c r="C173" s="185"/>
      <c r="D173" s="185"/>
      <c r="E173" s="185"/>
      <c r="F173" s="185"/>
      <c r="G173" s="185"/>
      <c r="H173" s="202"/>
      <c r="I173" s="203"/>
      <c r="J173" s="206"/>
      <c r="K173" s="207"/>
    </row>
    <row r="174" spans="1:11" ht="15" customHeight="1">
      <c r="A174" s="184"/>
      <c r="B174" s="185"/>
      <c r="C174" s="185"/>
      <c r="D174" s="185"/>
      <c r="E174" s="185"/>
      <c r="F174" s="185"/>
      <c r="G174" s="185"/>
      <c r="H174" s="202"/>
      <c r="I174" s="203"/>
      <c r="J174" s="206"/>
      <c r="K174" s="207"/>
    </row>
    <row r="175" spans="1:11" ht="15" customHeight="1" thickBot="1">
      <c r="A175" s="186"/>
      <c r="B175" s="187"/>
      <c r="C175" s="187"/>
      <c r="D175" s="187"/>
      <c r="E175" s="187"/>
      <c r="F175" s="187"/>
      <c r="G175" s="187"/>
      <c r="H175" s="204"/>
      <c r="I175" s="205"/>
      <c r="J175" s="208"/>
      <c r="K175" s="209"/>
    </row>
    <row r="176" spans="1:11" ht="15" customHeight="1" thickTop="1">
      <c r="A176" s="78"/>
      <c r="B176" s="78"/>
      <c r="C176" s="78"/>
      <c r="D176" s="78"/>
      <c r="E176" s="78"/>
      <c r="F176" s="78"/>
      <c r="G176" s="78"/>
      <c r="H176" s="78"/>
      <c r="I176" s="78"/>
      <c r="J176" s="78"/>
      <c r="K176" s="78"/>
    </row>
    <row r="177" spans="1:11" ht="15" customHeight="1">
      <c r="A177" s="78"/>
      <c r="B177" s="78"/>
      <c r="C177" s="78"/>
      <c r="D177" s="78"/>
      <c r="E177" s="78"/>
      <c r="F177" s="78"/>
      <c r="G177" s="78"/>
      <c r="H177" s="78"/>
      <c r="I177" s="78"/>
      <c r="J177" s="78"/>
      <c r="K177" s="78"/>
    </row>
    <row r="178" spans="1:11" ht="15" customHeight="1">
      <c r="A178" s="78"/>
      <c r="B178" s="78"/>
      <c r="C178" s="78"/>
      <c r="D178" s="78"/>
      <c r="E178" s="78"/>
      <c r="F178" s="78"/>
      <c r="G178" s="78"/>
      <c r="H178" s="78"/>
      <c r="I178" s="78"/>
      <c r="J178" s="78"/>
      <c r="K178" s="78"/>
    </row>
    <row r="179" spans="1:11" ht="15" customHeight="1">
      <c r="A179" s="96"/>
      <c r="B179" s="96"/>
      <c r="C179" s="96"/>
      <c r="D179" s="96"/>
      <c r="E179" s="96"/>
      <c r="F179" s="96"/>
      <c r="G179" s="96"/>
      <c r="H179" s="96"/>
      <c r="I179" s="96"/>
      <c r="J179" s="96"/>
      <c r="K179" s="96"/>
    </row>
    <row r="180" spans="1:11" ht="15" customHeight="1">
      <c r="A180" s="97" t="s">
        <v>75</v>
      </c>
      <c r="B180" s="98"/>
      <c r="C180" s="98"/>
      <c r="D180" s="98"/>
      <c r="E180" s="98"/>
      <c r="F180" s="98"/>
      <c r="G180" s="98"/>
      <c r="H180" s="98"/>
      <c r="I180" s="98"/>
      <c r="J180" s="98"/>
      <c r="K180" s="99"/>
    </row>
    <row r="181" spans="1:11" ht="15" customHeight="1">
      <c r="A181" s="87" t="s">
        <v>188</v>
      </c>
      <c r="B181" s="88"/>
      <c r="C181" s="88"/>
      <c r="D181" s="88"/>
      <c r="E181" s="88"/>
      <c r="F181" s="88"/>
      <c r="G181" s="88"/>
      <c r="H181" s="88"/>
      <c r="I181" s="88"/>
      <c r="J181" s="88"/>
      <c r="K181" s="89"/>
    </row>
    <row r="182" spans="1:11" ht="15" customHeight="1">
      <c r="A182" s="90"/>
      <c r="B182" s="91"/>
      <c r="C182" s="91"/>
      <c r="D182" s="91"/>
      <c r="E182" s="91"/>
      <c r="F182" s="91"/>
      <c r="G182" s="91"/>
      <c r="H182" s="91"/>
      <c r="I182" s="91"/>
      <c r="J182" s="91"/>
      <c r="K182" s="92"/>
    </row>
    <row r="183" spans="1:11" ht="15" customHeight="1">
      <c r="A183" s="90"/>
      <c r="B183" s="91"/>
      <c r="C183" s="91"/>
      <c r="D183" s="91"/>
      <c r="E183" s="91"/>
      <c r="F183" s="91"/>
      <c r="G183" s="91"/>
      <c r="H183" s="91"/>
      <c r="I183" s="91"/>
      <c r="J183" s="91"/>
      <c r="K183" s="92"/>
    </row>
    <row r="184" spans="1:11" ht="15" customHeight="1">
      <c r="A184" s="90"/>
      <c r="B184" s="91"/>
      <c r="C184" s="91"/>
      <c r="D184" s="91"/>
      <c r="E184" s="91"/>
      <c r="F184" s="91"/>
      <c r="G184" s="91"/>
      <c r="H184" s="91"/>
      <c r="I184" s="91"/>
      <c r="J184" s="91"/>
      <c r="K184" s="92"/>
    </row>
    <row r="185" spans="1:11" ht="15" customHeight="1">
      <c r="A185" s="93"/>
      <c r="B185" s="94"/>
      <c r="C185" s="94"/>
      <c r="D185" s="94"/>
      <c r="E185" s="94"/>
      <c r="F185" s="94"/>
      <c r="G185" s="94"/>
      <c r="H185" s="94"/>
      <c r="I185" s="94"/>
      <c r="J185" s="94"/>
      <c r="K185" s="95"/>
    </row>
    <row r="186" spans="1:11" ht="15" customHeight="1">
      <c r="A186" s="78"/>
      <c r="B186" s="78"/>
      <c r="C186" s="78"/>
      <c r="D186" s="78"/>
      <c r="E186" s="78"/>
      <c r="F186" s="78"/>
      <c r="G186" s="78"/>
      <c r="H186" s="78"/>
      <c r="I186" s="78"/>
      <c r="J186" s="78"/>
      <c r="K186" s="78"/>
    </row>
    <row r="187" spans="1:11" ht="15" customHeight="1">
      <c r="A187" s="78"/>
      <c r="B187" s="78"/>
      <c r="C187" s="78"/>
      <c r="D187" s="78"/>
      <c r="E187" s="78"/>
      <c r="F187" s="78"/>
      <c r="G187" s="78"/>
      <c r="H187" s="78"/>
      <c r="I187" s="78"/>
      <c r="J187" s="78"/>
      <c r="K187" s="78"/>
    </row>
    <row r="188" spans="1:11" ht="15" customHeight="1">
      <c r="A188" s="78"/>
      <c r="B188" s="78"/>
      <c r="C188" s="78"/>
      <c r="D188" s="78"/>
      <c r="E188" s="78"/>
      <c r="F188" s="78"/>
      <c r="G188" s="78"/>
      <c r="H188" s="78"/>
      <c r="I188" s="78"/>
      <c r="J188" s="78"/>
      <c r="K188" s="78"/>
    </row>
    <row r="189" spans="1:11" ht="15" customHeight="1">
      <c r="A189" s="78"/>
      <c r="B189" s="78"/>
      <c r="C189" s="78"/>
      <c r="D189" s="78"/>
      <c r="E189" s="78"/>
      <c r="F189" s="78"/>
      <c r="G189" s="78"/>
      <c r="H189" s="78"/>
      <c r="I189" s="78"/>
      <c r="J189" s="78"/>
      <c r="K189" s="78"/>
    </row>
    <row r="190" spans="1:11" ht="15" customHeight="1">
      <c r="A190" s="1" t="s">
        <v>47</v>
      </c>
      <c r="B190" s="101"/>
      <c r="C190" s="102"/>
      <c r="D190" s="103"/>
      <c r="E190" s="1" t="s">
        <v>76</v>
      </c>
      <c r="F190" s="2"/>
      <c r="G190" s="104" t="s">
        <v>77</v>
      </c>
      <c r="H190" s="105"/>
      <c r="I190" s="101"/>
      <c r="J190" s="102"/>
      <c r="K190" s="106"/>
    </row>
    <row r="191" spans="1:11" ht="15" customHeight="1">
      <c r="A191" s="100"/>
      <c r="B191" s="44"/>
      <c r="C191" s="44"/>
      <c r="D191" s="44"/>
      <c r="E191" s="44"/>
      <c r="F191" s="44"/>
      <c r="G191" s="44"/>
      <c r="H191" s="44"/>
      <c r="I191" s="44"/>
      <c r="J191" s="44"/>
      <c r="K191" s="44"/>
    </row>
    <row r="192" spans="1:11" ht="15" customHeight="1">
      <c r="A192" s="1" t="s">
        <v>49</v>
      </c>
      <c r="B192" s="101"/>
      <c r="C192" s="102"/>
      <c r="D192" s="103"/>
      <c r="E192" s="1" t="s">
        <v>76</v>
      </c>
      <c r="F192" s="2"/>
      <c r="G192" s="104" t="s">
        <v>77</v>
      </c>
      <c r="H192" s="105"/>
      <c r="I192" s="101"/>
      <c r="J192" s="102"/>
      <c r="K192" s="106"/>
    </row>
    <row r="193" spans="1:11" ht="15" customHeight="1">
      <c r="A193" s="100"/>
      <c r="B193" s="44"/>
      <c r="C193" s="44"/>
      <c r="D193" s="44"/>
      <c r="E193" s="44"/>
      <c r="F193" s="44"/>
      <c r="G193" s="44"/>
      <c r="H193" s="44"/>
      <c r="I193" s="44"/>
      <c r="J193" s="44"/>
      <c r="K193" s="44"/>
    </row>
    <row r="194" spans="1:11" ht="15" customHeight="1">
      <c r="A194" s="100"/>
      <c r="B194" s="100"/>
      <c r="C194" s="100"/>
      <c r="D194" s="100"/>
      <c r="E194" s="100"/>
      <c r="F194" s="100"/>
      <c r="G194" s="100"/>
      <c r="H194" s="100"/>
      <c r="I194" s="100"/>
      <c r="J194" s="100"/>
      <c r="K194" s="100"/>
    </row>
    <row r="195" spans="1:11" ht="15" customHeight="1">
      <c r="A195" s="100"/>
      <c r="B195" s="100"/>
      <c r="C195" s="100"/>
      <c r="D195" s="100"/>
      <c r="E195" s="100"/>
      <c r="F195" s="100"/>
      <c r="G195" s="100"/>
      <c r="H195" s="100"/>
      <c r="I195" s="100"/>
      <c r="J195" s="100"/>
      <c r="K195" s="100"/>
    </row>
    <row r="196" spans="1:11" ht="15" customHeight="1">
      <c r="A196" s="117" t="s">
        <v>78</v>
      </c>
      <c r="B196" s="116"/>
      <c r="C196" s="116"/>
      <c r="D196" s="116"/>
      <c r="E196" s="116"/>
      <c r="F196" s="116"/>
      <c r="G196" s="116"/>
      <c r="H196" s="116"/>
      <c r="I196" s="116"/>
      <c r="J196" s="116"/>
      <c r="K196" s="116"/>
    </row>
    <row r="197" spans="1:11" ht="15" customHeight="1">
      <c r="A197" s="107"/>
      <c r="B197" s="108"/>
      <c r="C197" s="108"/>
      <c r="D197" s="108"/>
      <c r="E197" s="108"/>
      <c r="F197" s="108"/>
      <c r="G197" s="108"/>
      <c r="H197" s="108"/>
      <c r="I197" s="108"/>
      <c r="J197" s="108"/>
      <c r="K197" s="109"/>
    </row>
    <row r="198" spans="1:11" ht="15" customHeight="1">
      <c r="A198" s="110"/>
      <c r="B198" s="111"/>
      <c r="C198" s="111"/>
      <c r="D198" s="111"/>
      <c r="E198" s="111"/>
      <c r="F198" s="111"/>
      <c r="G198" s="111"/>
      <c r="H198" s="111"/>
      <c r="I198" s="111"/>
      <c r="J198" s="111"/>
      <c r="K198" s="112"/>
    </row>
    <row r="199" spans="1:11" ht="15" customHeight="1">
      <c r="A199" s="110"/>
      <c r="B199" s="111"/>
      <c r="C199" s="111"/>
      <c r="D199" s="111"/>
      <c r="E199" s="111"/>
      <c r="F199" s="111"/>
      <c r="G199" s="111"/>
      <c r="H199" s="111"/>
      <c r="I199" s="111"/>
      <c r="J199" s="111"/>
      <c r="K199" s="112"/>
    </row>
    <row r="200" spans="1:11" ht="15" customHeight="1">
      <c r="A200" s="110"/>
      <c r="B200" s="111"/>
      <c r="C200" s="111"/>
      <c r="D200" s="111"/>
      <c r="E200" s="111"/>
      <c r="F200" s="111"/>
      <c r="G200" s="111"/>
      <c r="H200" s="111"/>
      <c r="I200" s="111"/>
      <c r="J200" s="111"/>
      <c r="K200" s="112"/>
    </row>
    <row r="201" spans="1:11" ht="15" customHeight="1">
      <c r="A201" s="110"/>
      <c r="B201" s="111"/>
      <c r="C201" s="111"/>
      <c r="D201" s="111"/>
      <c r="E201" s="111"/>
      <c r="F201" s="111"/>
      <c r="G201" s="111"/>
      <c r="H201" s="111"/>
      <c r="I201" s="111"/>
      <c r="J201" s="111"/>
      <c r="K201" s="112"/>
    </row>
    <row r="202" spans="1:11" ht="15" customHeight="1">
      <c r="A202" s="113"/>
      <c r="B202" s="114"/>
      <c r="C202" s="114"/>
      <c r="D202" s="114"/>
      <c r="E202" s="114"/>
      <c r="F202" s="114"/>
      <c r="G202" s="114"/>
      <c r="H202" s="114"/>
      <c r="I202" s="114"/>
      <c r="J202" s="114"/>
      <c r="K202" s="115"/>
    </row>
    <row r="203" spans="1:11" ht="15" customHeight="1">
      <c r="A203" s="116"/>
      <c r="B203" s="116"/>
      <c r="C203" s="116"/>
      <c r="D203" s="116"/>
      <c r="E203" s="116"/>
      <c r="F203" s="116"/>
      <c r="G203" s="116"/>
      <c r="H203" s="116"/>
      <c r="I203" s="116"/>
      <c r="J203" s="116"/>
      <c r="K203" s="116"/>
    </row>
    <row r="204" spans="1:11" ht="15" customHeight="1">
      <c r="A204" s="116"/>
      <c r="B204" s="116"/>
      <c r="C204" s="116"/>
      <c r="D204" s="116"/>
      <c r="E204" s="116"/>
      <c r="F204" s="116"/>
      <c r="G204" s="116"/>
      <c r="H204" s="116"/>
      <c r="I204" s="116"/>
      <c r="J204" s="116"/>
      <c r="K204" s="116"/>
    </row>
    <row r="205" spans="1:11" ht="15" customHeight="1" thickBot="1">
      <c r="A205" s="116"/>
      <c r="B205" s="116"/>
      <c r="C205" s="116"/>
      <c r="D205" s="116"/>
      <c r="E205" s="116"/>
      <c r="F205" s="116"/>
      <c r="G205" s="116"/>
      <c r="H205" s="116"/>
      <c r="I205" s="116"/>
      <c r="J205" s="116"/>
      <c r="K205" s="116"/>
    </row>
    <row r="206" spans="1:11" ht="15" customHeight="1" thickBot="1" thickTop="1">
      <c r="A206" s="3" t="s">
        <v>69</v>
      </c>
      <c r="B206" s="128" t="s">
        <v>79</v>
      </c>
      <c r="C206" s="129"/>
      <c r="D206" s="129"/>
      <c r="E206" s="129"/>
      <c r="F206" s="129"/>
      <c r="G206" s="129"/>
      <c r="H206" s="129"/>
      <c r="I206" s="130"/>
      <c r="J206" s="131" t="s">
        <v>48</v>
      </c>
      <c r="K206" s="132"/>
    </row>
    <row r="207" spans="1:11" ht="15" customHeight="1" thickTop="1">
      <c r="A207" s="4" t="s">
        <v>70</v>
      </c>
      <c r="B207" s="133" t="s">
        <v>74</v>
      </c>
      <c r="C207" s="134"/>
      <c r="D207" s="135"/>
      <c r="E207" s="135"/>
      <c r="F207" s="135"/>
      <c r="G207" s="135"/>
      <c r="H207" s="135"/>
      <c r="I207" s="136"/>
      <c r="J207" s="137" t="s">
        <v>198</v>
      </c>
      <c r="K207" s="138"/>
    </row>
    <row r="208" spans="1:11" ht="15" customHeight="1">
      <c r="A208" s="5" t="s">
        <v>80</v>
      </c>
      <c r="B208" s="118" t="s">
        <v>81</v>
      </c>
      <c r="C208" s="119"/>
      <c r="D208" s="119"/>
      <c r="E208" s="119"/>
      <c r="F208" s="119"/>
      <c r="G208" s="119"/>
      <c r="H208" s="119"/>
      <c r="I208" s="120"/>
      <c r="J208" s="121" t="s">
        <v>197</v>
      </c>
      <c r="K208" s="122"/>
    </row>
    <row r="209" spans="1:11" ht="15" customHeight="1">
      <c r="A209" s="5"/>
      <c r="B209" s="123"/>
      <c r="C209" s="124"/>
      <c r="D209" s="124"/>
      <c r="E209" s="124"/>
      <c r="F209" s="124"/>
      <c r="G209" s="124"/>
      <c r="H209" s="124"/>
      <c r="I209" s="125"/>
      <c r="J209" s="126"/>
      <c r="K209" s="127"/>
    </row>
    <row r="210" spans="1:11" ht="15" customHeight="1">
      <c r="A210" s="4"/>
      <c r="B210" s="139"/>
      <c r="C210" s="140"/>
      <c r="D210" s="140"/>
      <c r="E210" s="140"/>
      <c r="F210" s="140"/>
      <c r="G210" s="140"/>
      <c r="H210" s="140"/>
      <c r="I210" s="141"/>
      <c r="J210" s="142"/>
      <c r="K210" s="143"/>
    </row>
    <row r="211" spans="1:11" ht="15" customHeight="1">
      <c r="A211" s="4"/>
      <c r="B211" s="139"/>
      <c r="C211" s="140"/>
      <c r="D211" s="140"/>
      <c r="E211" s="140"/>
      <c r="F211" s="140"/>
      <c r="G211" s="140"/>
      <c r="H211" s="140"/>
      <c r="I211" s="141"/>
      <c r="J211" s="142"/>
      <c r="K211" s="143"/>
    </row>
    <row r="212" spans="1:11" ht="15" customHeight="1">
      <c r="A212" s="4"/>
      <c r="B212" s="139"/>
      <c r="C212" s="140"/>
      <c r="D212" s="140"/>
      <c r="E212" s="140"/>
      <c r="F212" s="140"/>
      <c r="G212" s="140"/>
      <c r="H212" s="140"/>
      <c r="I212" s="141"/>
      <c r="J212" s="142"/>
      <c r="K212" s="143"/>
    </row>
    <row r="213" spans="1:11" ht="15" customHeight="1">
      <c r="A213" s="4"/>
      <c r="B213" s="139"/>
      <c r="C213" s="140"/>
      <c r="D213" s="140"/>
      <c r="E213" s="140"/>
      <c r="F213" s="140"/>
      <c r="G213" s="140"/>
      <c r="H213" s="140"/>
      <c r="I213" s="141"/>
      <c r="J213" s="142"/>
      <c r="K213" s="143"/>
    </row>
    <row r="214" spans="1:11" ht="15" customHeight="1">
      <c r="A214" s="4"/>
      <c r="B214" s="139"/>
      <c r="C214" s="140"/>
      <c r="D214" s="140"/>
      <c r="E214" s="140"/>
      <c r="F214" s="140"/>
      <c r="G214" s="140"/>
      <c r="H214" s="140"/>
      <c r="I214" s="141"/>
      <c r="J214" s="142"/>
      <c r="K214" s="143"/>
    </row>
    <row r="215" spans="1:11" ht="15" customHeight="1">
      <c r="A215" s="4"/>
      <c r="B215" s="139"/>
      <c r="C215" s="140"/>
      <c r="D215" s="140"/>
      <c r="E215" s="140"/>
      <c r="F215" s="140"/>
      <c r="G215" s="140"/>
      <c r="H215" s="140"/>
      <c r="I215" s="141"/>
      <c r="J215" s="142"/>
      <c r="K215" s="143"/>
    </row>
    <row r="216" spans="1:11" ht="15" customHeight="1">
      <c r="A216" s="4"/>
      <c r="B216" s="139"/>
      <c r="C216" s="140"/>
      <c r="D216" s="140"/>
      <c r="E216" s="140"/>
      <c r="F216" s="140"/>
      <c r="G216" s="140"/>
      <c r="H216" s="140"/>
      <c r="I216" s="141"/>
      <c r="J216" s="142"/>
      <c r="K216" s="143"/>
    </row>
    <row r="217" spans="1:11" ht="15" customHeight="1">
      <c r="A217" s="4"/>
      <c r="B217" s="139"/>
      <c r="C217" s="140"/>
      <c r="D217" s="140"/>
      <c r="E217" s="140"/>
      <c r="F217" s="140"/>
      <c r="G217" s="140"/>
      <c r="H217" s="140"/>
      <c r="I217" s="141"/>
      <c r="J217" s="142"/>
      <c r="K217" s="143"/>
    </row>
    <row r="218" spans="1:11" ht="15" customHeight="1">
      <c r="A218" s="4"/>
      <c r="B218" s="139"/>
      <c r="C218" s="140"/>
      <c r="D218" s="140"/>
      <c r="E218" s="140"/>
      <c r="F218" s="140"/>
      <c r="G218" s="140"/>
      <c r="H218" s="140"/>
      <c r="I218" s="141"/>
      <c r="J218" s="142"/>
      <c r="K218" s="143"/>
    </row>
    <row r="219" spans="1:11" ht="15" customHeight="1">
      <c r="A219" s="4"/>
      <c r="B219" s="139"/>
      <c r="C219" s="140"/>
      <c r="D219" s="140"/>
      <c r="E219" s="140"/>
      <c r="F219" s="140"/>
      <c r="G219" s="140"/>
      <c r="H219" s="140"/>
      <c r="I219" s="141"/>
      <c r="J219" s="142"/>
      <c r="K219" s="143"/>
    </row>
    <row r="220" spans="1:11" ht="15" customHeight="1">
      <c r="A220" s="4"/>
      <c r="B220" s="139"/>
      <c r="C220" s="140"/>
      <c r="D220" s="140"/>
      <c r="E220" s="140"/>
      <c r="F220" s="140"/>
      <c r="G220" s="140"/>
      <c r="H220" s="140"/>
      <c r="I220" s="141"/>
      <c r="J220" s="142"/>
      <c r="K220" s="143"/>
    </row>
    <row r="221" spans="1:11" ht="15" customHeight="1">
      <c r="A221" s="4"/>
      <c r="B221" s="139"/>
      <c r="C221" s="140"/>
      <c r="D221" s="140"/>
      <c r="E221" s="140"/>
      <c r="F221" s="140"/>
      <c r="G221" s="140"/>
      <c r="H221" s="140"/>
      <c r="I221" s="141"/>
      <c r="J221" s="142"/>
      <c r="K221" s="143"/>
    </row>
    <row r="222" spans="1:11" ht="15" customHeight="1">
      <c r="A222" s="4"/>
      <c r="B222" s="139"/>
      <c r="C222" s="140"/>
      <c r="D222" s="140"/>
      <c r="E222" s="140"/>
      <c r="F222" s="140"/>
      <c r="G222" s="140"/>
      <c r="H222" s="140"/>
      <c r="I222" s="141"/>
      <c r="J222" s="142"/>
      <c r="K222" s="143"/>
    </row>
    <row r="223" spans="1:11" ht="15" customHeight="1">
      <c r="A223" s="4"/>
      <c r="B223" s="139"/>
      <c r="C223" s="140"/>
      <c r="D223" s="140"/>
      <c r="E223" s="140"/>
      <c r="F223" s="140"/>
      <c r="G223" s="140"/>
      <c r="H223" s="140"/>
      <c r="I223" s="141"/>
      <c r="J223" s="142"/>
      <c r="K223" s="143"/>
    </row>
    <row r="224" spans="1:11" ht="15" customHeight="1" thickBot="1">
      <c r="A224" s="6"/>
      <c r="B224" s="151"/>
      <c r="C224" s="152"/>
      <c r="D224" s="152"/>
      <c r="E224" s="152"/>
      <c r="F224" s="152"/>
      <c r="G224" s="152"/>
      <c r="H224" s="152"/>
      <c r="I224" s="153"/>
      <c r="J224" s="154"/>
      <c r="K224" s="155"/>
    </row>
    <row r="225" ht="13.5" thickTop="1">
      <c r="D225" s="13" t="s">
        <v>182</v>
      </c>
    </row>
  </sheetData>
  <sheetProtection password="DFFE" sheet="1"/>
  <mergeCells count="339">
    <mergeCell ref="A145:K145"/>
    <mergeCell ref="E142:K142"/>
    <mergeCell ref="A180:K180"/>
    <mergeCell ref="A187:K187"/>
    <mergeCell ref="A186:K186"/>
    <mergeCell ref="A181:K185"/>
    <mergeCell ref="A159:K159"/>
    <mergeCell ref="A158:K158"/>
    <mergeCell ref="A149:K149"/>
    <mergeCell ref="A147:K147"/>
    <mergeCell ref="A133:K133"/>
    <mergeCell ref="A115:K115"/>
    <mergeCell ref="B118:H118"/>
    <mergeCell ref="I136:K136"/>
    <mergeCell ref="I118:K118"/>
    <mergeCell ref="C146:K146"/>
    <mergeCell ref="A140:D140"/>
    <mergeCell ref="A141:D141"/>
    <mergeCell ref="A142:D142"/>
    <mergeCell ref="D129:K129"/>
    <mergeCell ref="A114:K114"/>
    <mergeCell ref="A116:K116"/>
    <mergeCell ref="A143:D143"/>
    <mergeCell ref="A144:D144"/>
    <mergeCell ref="E140:K140"/>
    <mergeCell ref="E141:K141"/>
    <mergeCell ref="E143:K143"/>
    <mergeCell ref="E144:K144"/>
    <mergeCell ref="A134:K134"/>
    <mergeCell ref="A129:C129"/>
    <mergeCell ref="A127:B127"/>
    <mergeCell ref="E78:K78"/>
    <mergeCell ref="E122:K122"/>
    <mergeCell ref="A126:K126"/>
    <mergeCell ref="A128:K128"/>
    <mergeCell ref="C127:K127"/>
    <mergeCell ref="A121:K121"/>
    <mergeCell ref="A123:D123"/>
    <mergeCell ref="A124:D124"/>
    <mergeCell ref="A125:D125"/>
    <mergeCell ref="E123:K123"/>
    <mergeCell ref="E124:K124"/>
    <mergeCell ref="E125:K125"/>
    <mergeCell ref="A119:K119"/>
    <mergeCell ref="A153:K153"/>
    <mergeCell ref="H131:K131"/>
    <mergeCell ref="D131:G131"/>
    <mergeCell ref="H150:K150"/>
    <mergeCell ref="D150:G150"/>
    <mergeCell ref="A151:K151"/>
    <mergeCell ref="A132:K132"/>
    <mergeCell ref="A152:K152"/>
    <mergeCell ref="A122:D122"/>
    <mergeCell ref="A146:B146"/>
    <mergeCell ref="H113:K113"/>
    <mergeCell ref="A110:K110"/>
    <mergeCell ref="A112:K112"/>
    <mergeCell ref="A111:C111"/>
    <mergeCell ref="D111:K111"/>
    <mergeCell ref="A117:K117"/>
    <mergeCell ref="A139:K139"/>
    <mergeCell ref="A96:C96"/>
    <mergeCell ref="D96:K96"/>
    <mergeCell ref="A98:D98"/>
    <mergeCell ref="E98:K98"/>
    <mergeCell ref="A97:K97"/>
    <mergeCell ref="A106:K106"/>
    <mergeCell ref="A135:K135"/>
    <mergeCell ref="A120:C120"/>
    <mergeCell ref="D120:K120"/>
    <mergeCell ref="A103:D103"/>
    <mergeCell ref="A104:D104"/>
    <mergeCell ref="A105:D105"/>
    <mergeCell ref="B136:H136"/>
    <mergeCell ref="D113:G113"/>
    <mergeCell ref="A137:K137"/>
    <mergeCell ref="E107:G107"/>
    <mergeCell ref="H107:K107"/>
    <mergeCell ref="A107:D107"/>
    <mergeCell ref="A130:K130"/>
    <mergeCell ref="E100:K100"/>
    <mergeCell ref="E101:K101"/>
    <mergeCell ref="E105:K105"/>
    <mergeCell ref="A99:K99"/>
    <mergeCell ref="E102:K102"/>
    <mergeCell ref="E103:K103"/>
    <mergeCell ref="E104:K104"/>
    <mergeCell ref="A100:D100"/>
    <mergeCell ref="A101:D101"/>
    <mergeCell ref="A102:D102"/>
    <mergeCell ref="A93:K93"/>
    <mergeCell ref="A95:K95"/>
    <mergeCell ref="A94:D94"/>
    <mergeCell ref="H94:K94"/>
    <mergeCell ref="E94:G94"/>
    <mergeCell ref="A92:D92"/>
    <mergeCell ref="E89:K89"/>
    <mergeCell ref="E90:K90"/>
    <mergeCell ref="E91:K91"/>
    <mergeCell ref="E92:K92"/>
    <mergeCell ref="A88:K88"/>
    <mergeCell ref="A89:D89"/>
    <mergeCell ref="A90:D90"/>
    <mergeCell ref="A91:D91"/>
    <mergeCell ref="D85:K85"/>
    <mergeCell ref="A85:C85"/>
    <mergeCell ref="A86:K86"/>
    <mergeCell ref="A87:D87"/>
    <mergeCell ref="E87:K87"/>
    <mergeCell ref="A82:K82"/>
    <mergeCell ref="A84:K84"/>
    <mergeCell ref="A83:D83"/>
    <mergeCell ref="H83:K83"/>
    <mergeCell ref="E83:G83"/>
    <mergeCell ref="A80:D80"/>
    <mergeCell ref="A81:D81"/>
    <mergeCell ref="E81:K81"/>
    <mergeCell ref="A74:C74"/>
    <mergeCell ref="A77:K77"/>
    <mergeCell ref="A76:D76"/>
    <mergeCell ref="E79:K79"/>
    <mergeCell ref="F76:J76"/>
    <mergeCell ref="A64:K64"/>
    <mergeCell ref="A69:D69"/>
    <mergeCell ref="A70:D70"/>
    <mergeCell ref="A71:D71"/>
    <mergeCell ref="A72:D72"/>
    <mergeCell ref="E70:K70"/>
    <mergeCell ref="E69:K69"/>
    <mergeCell ref="A67:D67"/>
    <mergeCell ref="A68:D68"/>
    <mergeCell ref="E72:K72"/>
    <mergeCell ref="A19:K19"/>
    <mergeCell ref="A20:K20"/>
    <mergeCell ref="A21:K21"/>
    <mergeCell ref="A22:K22"/>
    <mergeCell ref="B25:E25"/>
    <mergeCell ref="I63:K63"/>
    <mergeCell ref="B63:H63"/>
    <mergeCell ref="A61:K61"/>
    <mergeCell ref="G33:K33"/>
    <mergeCell ref="A34:K34"/>
    <mergeCell ref="A13:K13"/>
    <mergeCell ref="A14:K14"/>
    <mergeCell ref="A15:B18"/>
    <mergeCell ref="C15:K15"/>
    <mergeCell ref="C16:J17"/>
    <mergeCell ref="C18:K18"/>
    <mergeCell ref="A12:K12"/>
    <mergeCell ref="A8:K8"/>
    <mergeCell ref="A5:K5"/>
    <mergeCell ref="A7:K7"/>
    <mergeCell ref="A9:K9"/>
    <mergeCell ref="A10:K10"/>
    <mergeCell ref="A11:K11"/>
    <mergeCell ref="A6:K6"/>
    <mergeCell ref="A148:C148"/>
    <mergeCell ref="D148:K148"/>
    <mergeCell ref="A108:K108"/>
    <mergeCell ref="D65:K65"/>
    <mergeCell ref="E68:K68"/>
    <mergeCell ref="E67:K67"/>
    <mergeCell ref="A66:K66"/>
    <mergeCell ref="D74:K75"/>
    <mergeCell ref="A78:D78"/>
    <mergeCell ref="A79:D79"/>
    <mergeCell ref="J3:K3"/>
    <mergeCell ref="J4:K4"/>
    <mergeCell ref="B1:K1"/>
    <mergeCell ref="A2:K2"/>
    <mergeCell ref="E4:G4"/>
    <mergeCell ref="A4:D4"/>
    <mergeCell ref="C3:I3"/>
    <mergeCell ref="A3:B3"/>
    <mergeCell ref="H4:I4"/>
    <mergeCell ref="A40:D40"/>
    <mergeCell ref="A41:D41"/>
    <mergeCell ref="A42:D42"/>
    <mergeCell ref="E71:K71"/>
    <mergeCell ref="I57:K57"/>
    <mergeCell ref="E52:H52"/>
    <mergeCell ref="E53:H53"/>
    <mergeCell ref="E54:H54"/>
    <mergeCell ref="A62:K62"/>
    <mergeCell ref="A65:C65"/>
    <mergeCell ref="B224:I224"/>
    <mergeCell ref="J224:K224"/>
    <mergeCell ref="B222:I222"/>
    <mergeCell ref="J222:K222"/>
    <mergeCell ref="B223:I223"/>
    <mergeCell ref="J223:K223"/>
    <mergeCell ref="J220:K220"/>
    <mergeCell ref="J214:K214"/>
    <mergeCell ref="B215:I215"/>
    <mergeCell ref="J215:K215"/>
    <mergeCell ref="B218:I218"/>
    <mergeCell ref="J218:K218"/>
    <mergeCell ref="B221:I221"/>
    <mergeCell ref="B216:I216"/>
    <mergeCell ref="J216:K216"/>
    <mergeCell ref="B217:I217"/>
    <mergeCell ref="J217:K217"/>
    <mergeCell ref="B214:I214"/>
    <mergeCell ref="J221:K221"/>
    <mergeCell ref="B219:I219"/>
    <mergeCell ref="J219:K219"/>
    <mergeCell ref="B220:I220"/>
    <mergeCell ref="J212:K212"/>
    <mergeCell ref="B213:I213"/>
    <mergeCell ref="J213:K213"/>
    <mergeCell ref="B210:I210"/>
    <mergeCell ref="J210:K210"/>
    <mergeCell ref="B211:I211"/>
    <mergeCell ref="J211:K211"/>
    <mergeCell ref="B212:I212"/>
    <mergeCell ref="B208:I208"/>
    <mergeCell ref="J208:K208"/>
    <mergeCell ref="B209:I209"/>
    <mergeCell ref="J209:K209"/>
    <mergeCell ref="B206:I206"/>
    <mergeCell ref="J206:K206"/>
    <mergeCell ref="B207:I207"/>
    <mergeCell ref="J207:K207"/>
    <mergeCell ref="A197:K202"/>
    <mergeCell ref="A203:K203"/>
    <mergeCell ref="A204:K204"/>
    <mergeCell ref="A205:K205"/>
    <mergeCell ref="A193:K193"/>
    <mergeCell ref="A194:K194"/>
    <mergeCell ref="A195:K195"/>
    <mergeCell ref="A196:K196"/>
    <mergeCell ref="A191:K191"/>
    <mergeCell ref="B192:D192"/>
    <mergeCell ref="G192:H192"/>
    <mergeCell ref="I192:K192"/>
    <mergeCell ref="B27:E27"/>
    <mergeCell ref="A188:K188"/>
    <mergeCell ref="A189:K189"/>
    <mergeCell ref="B190:D190"/>
    <mergeCell ref="G190:H190"/>
    <mergeCell ref="I190:K190"/>
    <mergeCell ref="G30:I30"/>
    <mergeCell ref="G31:K31"/>
    <mergeCell ref="A32:K32"/>
    <mergeCell ref="B113:C113"/>
    <mergeCell ref="A33:E33"/>
    <mergeCell ref="A179:K179"/>
    <mergeCell ref="A35:K35"/>
    <mergeCell ref="A37:K37"/>
    <mergeCell ref="A51:D51"/>
    <mergeCell ref="A47:D47"/>
    <mergeCell ref="A23:K23"/>
    <mergeCell ref="A24:K24"/>
    <mergeCell ref="G25:I25"/>
    <mergeCell ref="G26:I26"/>
    <mergeCell ref="G27:I27"/>
    <mergeCell ref="G28:I28"/>
    <mergeCell ref="G29:I29"/>
    <mergeCell ref="B26:E26"/>
    <mergeCell ref="A46:D46"/>
    <mergeCell ref="B28:E28"/>
    <mergeCell ref="B29:E29"/>
    <mergeCell ref="A38:D39"/>
    <mergeCell ref="E38:H38"/>
    <mergeCell ref="E39:H39"/>
    <mergeCell ref="B30:E30"/>
    <mergeCell ref="B31:E31"/>
    <mergeCell ref="E40:H40"/>
    <mergeCell ref="E49:H49"/>
    <mergeCell ref="A52:D52"/>
    <mergeCell ref="I56:K56"/>
    <mergeCell ref="A53:D53"/>
    <mergeCell ref="A54:D54"/>
    <mergeCell ref="A55:D55"/>
    <mergeCell ref="A56:D56"/>
    <mergeCell ref="I53:K53"/>
    <mergeCell ref="A49:D49"/>
    <mergeCell ref="I54:K54"/>
    <mergeCell ref="I55:K55"/>
    <mergeCell ref="E44:H44"/>
    <mergeCell ref="E45:H45"/>
    <mergeCell ref="E46:H46"/>
    <mergeCell ref="E47:H47"/>
    <mergeCell ref="A36:K36"/>
    <mergeCell ref="I48:K48"/>
    <mergeCell ref="I49:K49"/>
    <mergeCell ref="I50:K50"/>
    <mergeCell ref="E41:H41"/>
    <mergeCell ref="I40:K40"/>
    <mergeCell ref="I42:K42"/>
    <mergeCell ref="I43:K43"/>
    <mergeCell ref="E48:H48"/>
    <mergeCell ref="I38:K38"/>
    <mergeCell ref="A155:C155"/>
    <mergeCell ref="E55:H55"/>
    <mergeCell ref="A57:H57"/>
    <mergeCell ref="E56:H56"/>
    <mergeCell ref="B131:C131"/>
    <mergeCell ref="A73:K73"/>
    <mergeCell ref="E80:K80"/>
    <mergeCell ref="B150:C150"/>
    <mergeCell ref="A138:C138"/>
    <mergeCell ref="D138:K138"/>
    <mergeCell ref="A59:K59"/>
    <mergeCell ref="A60:K60"/>
    <mergeCell ref="A109:I109"/>
    <mergeCell ref="A48:D48"/>
    <mergeCell ref="A50:D50"/>
    <mergeCell ref="A43:D43"/>
    <mergeCell ref="A44:D44"/>
    <mergeCell ref="A45:D45"/>
    <mergeCell ref="E51:H51"/>
    <mergeCell ref="E50:H50"/>
    <mergeCell ref="I41:K41"/>
    <mergeCell ref="I45:K45"/>
    <mergeCell ref="I46:K46"/>
    <mergeCell ref="I47:K47"/>
    <mergeCell ref="A58:K58"/>
    <mergeCell ref="I51:K51"/>
    <mergeCell ref="I52:K52"/>
    <mergeCell ref="I44:K44"/>
    <mergeCell ref="E42:H42"/>
    <mergeCell ref="E43:H43"/>
    <mergeCell ref="J164:K167"/>
    <mergeCell ref="H168:I171"/>
    <mergeCell ref="J168:K171"/>
    <mergeCell ref="A176:K176"/>
    <mergeCell ref="A178:K178"/>
    <mergeCell ref="A177:K177"/>
    <mergeCell ref="A160:G163"/>
    <mergeCell ref="A164:G167"/>
    <mergeCell ref="A168:G170"/>
    <mergeCell ref="A172:G175"/>
    <mergeCell ref="H160:K161"/>
    <mergeCell ref="H162:I163"/>
    <mergeCell ref="J162:K163"/>
    <mergeCell ref="H172:I175"/>
    <mergeCell ref="J172:K175"/>
    <mergeCell ref="H164:I167"/>
  </mergeCells>
  <printOptions horizontalCentered="1"/>
  <pageMargins left="0.4" right="0.4" top="1.75" bottom="0.5" header="0.5" footer="0.3"/>
  <pageSetup fitToHeight="0" fitToWidth="1" horizontalDpi="600" verticalDpi="600" orientation="portrait" scale="75" r:id="rId3"/>
  <headerFooter alignWithMargins="0">
    <oddHeader>&amp;L&amp;G&amp;C&amp;"Arial,Bold"&amp;14
CHAPTER 13
 PREDICTING COMPARTMENT FLASHOVER
HEAT RELEASE RATE&amp;R&amp;"Arial,Bold"&amp;14
Version 1805.1
(English Units)</oddHeader>
    <oddFooter>&amp;L&amp;F&amp;CPage &amp;P of &amp;N&amp;R&amp;D  &amp;T</oddFooter>
  </headerFooter>
  <rowBreaks count="3" manualBreakCount="3">
    <brk id="58" max="255" man="1"/>
    <brk id="107" max="10" man="1"/>
    <brk id="153"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2010-06-18T19:20:03Z</cp:lastPrinted>
  <dcterms:created xsi:type="dcterms:W3CDTF">2001-04-10T10:59:19Z</dcterms:created>
  <dcterms:modified xsi:type="dcterms:W3CDTF">2011-03-24T15:30:33Z</dcterms:modified>
  <cp:category/>
  <cp:version/>
  <cp:contentType/>
  <cp:contentStatus/>
</cp:coreProperties>
</file>