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30" windowWidth="15330" windowHeight="4890" activeTab="0"/>
  </bookViews>
  <sheets>
    <sheet name="Plume-Calculations" sheetId="1" r:id="rId1"/>
  </sheets>
  <definedNames>
    <definedName name="_xlnm.Print_Area" localSheetId="0">'Plume-Calculations'!$A$6:$K$171</definedName>
  </definedNames>
  <calcPr fullCalcOnLoad="1"/>
</workbook>
</file>

<file path=xl/comments1.xml><?xml version="1.0" encoding="utf-8"?>
<comments xmlns="http://schemas.openxmlformats.org/spreadsheetml/2006/main">
  <authors>
    <author>usnrc</author>
  </authors>
  <commentList>
    <comment ref="F33"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 ref="F35"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 ref="F36" authorId="0">
      <text>
        <r>
          <rPr>
            <b/>
            <sz val="8"/>
            <rFont val="Tahoma"/>
            <family val="2"/>
          </rPr>
          <t>This default value (0.70)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<sst xmlns="http://schemas.openxmlformats.org/spreadsheetml/2006/main" count="137" uniqueCount="107">
  <si>
    <t>INPUT PARAMETERS</t>
  </si>
  <si>
    <t>m</t>
  </si>
  <si>
    <t>kW</t>
  </si>
  <si>
    <t>Parameters should be specified ONLY IN THE YELLOW INPUT PARAMETER BOXES.</t>
  </si>
  <si>
    <t>AMBIENT CONDITIONS</t>
  </si>
  <si>
    <t>°F</t>
  </si>
  <si>
    <t>°C</t>
  </si>
  <si>
    <t>kJ/kg-K</t>
  </si>
  <si>
    <t>Acceleration of Gravity (g)</t>
  </si>
  <si>
    <t>ESTIMATING PLUME CENTERLINE TEMPERATURE</t>
  </si>
  <si>
    <t>D =</t>
  </si>
  <si>
    <t>Convective Heat Release Rate Calculation</t>
  </si>
  <si>
    <r>
      <t xml:space="preserve">Convective Heat Release Fraction </t>
    </r>
    <r>
      <rPr>
        <sz val="10"/>
        <color indexed="57"/>
        <rFont val="Symbol"/>
        <family val="1"/>
      </rPr>
      <t>(c</t>
    </r>
    <r>
      <rPr>
        <vertAlign val="subscript"/>
        <sz val="10"/>
        <color indexed="57"/>
        <rFont val="Arial"/>
        <family val="2"/>
      </rPr>
      <t>c</t>
    </r>
    <r>
      <rPr>
        <sz val="10"/>
        <color indexed="57"/>
        <rFont val="Arial"/>
        <family val="2"/>
      </rPr>
      <t>)</t>
    </r>
  </si>
  <si>
    <t>Hypothetical Virtual Origin Calculation</t>
  </si>
  <si>
    <r>
      <t>Area of Combustible Fuel (A</t>
    </r>
    <r>
      <rPr>
        <vertAlign val="subscript"/>
        <sz val="10"/>
        <color indexed="10"/>
        <rFont val="Arial"/>
        <family val="2"/>
      </rPr>
      <t>c</t>
    </r>
    <r>
      <rPr>
        <sz val="10"/>
        <color indexed="10"/>
        <rFont val="Arial"/>
        <family val="2"/>
      </rPr>
      <t>)</t>
    </r>
  </si>
  <si>
    <t/>
  </si>
  <si>
    <t>The following calculations estimate the centerline plume temperature in a compartment fire.</t>
  </si>
  <si>
    <t>Heat Release Rate of the Fire (Q)</t>
  </si>
  <si>
    <t xml:space="preserve">BUOYANT FIRE PLUME </t>
  </si>
  <si>
    <t>Prepared by:</t>
  </si>
  <si>
    <t>Date</t>
  </si>
  <si>
    <t>Checked by:</t>
  </si>
  <si>
    <r>
      <t>Ambient Air Temperature (T</t>
    </r>
    <r>
      <rPr>
        <vertAlign val="subscript"/>
        <sz val="10"/>
        <color indexed="10"/>
        <rFont val="Arial"/>
        <family val="2"/>
      </rPr>
      <t>a</t>
    </r>
    <r>
      <rPr>
        <sz val="10"/>
        <color indexed="10"/>
        <rFont val="Arial"/>
        <family val="2"/>
      </rPr>
      <t>)</t>
    </r>
  </si>
  <si>
    <t>Revision Log</t>
  </si>
  <si>
    <t>1805.0</t>
  </si>
  <si>
    <t>Fire Diameter Calculation</t>
  </si>
  <si>
    <t>Elevation Above the Fire Source (z)</t>
  </si>
  <si>
    <t>Original issue with final text.</t>
  </si>
  <si>
    <t>OF A</t>
  </si>
  <si>
    <t>Version 1805.1</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</si>
  <si>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</si>
  <si>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</si>
  <si>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 xml:space="preserve">Where, </t>
  </si>
  <si>
    <t>plume centerline temperature (°C)</t>
  </si>
  <si>
    <r>
      <t>T</t>
    </r>
    <r>
      <rPr>
        <vertAlign val="subscript"/>
        <sz val="10"/>
        <color indexed="57"/>
        <rFont val="Arial"/>
        <family val="2"/>
      </rPr>
      <t>p(centerline)</t>
    </r>
    <r>
      <rPr>
        <sz val="10"/>
        <color indexed="57"/>
        <rFont val="Arial"/>
        <family val="2"/>
      </rPr>
      <t xml:space="preserve"> =</t>
    </r>
  </si>
  <si>
    <t>convective portion of the heat release rate (kW)</t>
  </si>
  <si>
    <r>
      <t>Q</t>
    </r>
    <r>
      <rPr>
        <vertAlign val="subscript"/>
        <sz val="10"/>
        <color indexed="57"/>
        <rFont val="Arial"/>
        <family val="2"/>
      </rPr>
      <t>c</t>
    </r>
    <r>
      <rPr>
        <sz val="10"/>
        <color indexed="57"/>
        <rFont val="Arial"/>
        <family val="2"/>
      </rPr>
      <t xml:space="preserve"> =</t>
    </r>
  </si>
  <si>
    <t>ambient air temperature (K)</t>
  </si>
  <si>
    <r>
      <t>T</t>
    </r>
    <r>
      <rPr>
        <vertAlign val="subscript"/>
        <sz val="10"/>
        <color indexed="57"/>
        <rFont val="Arial"/>
        <family val="2"/>
      </rPr>
      <t>a</t>
    </r>
    <r>
      <rPr>
        <sz val="10"/>
        <color indexed="57"/>
        <rFont val="Arial"/>
        <family val="2"/>
      </rPr>
      <t xml:space="preserve"> =</t>
    </r>
  </si>
  <si>
    <r>
      <t>acceleration of gravity (m/sec</t>
    </r>
    <r>
      <rPr>
        <vertAlign val="superscript"/>
        <sz val="10"/>
        <color indexed="57"/>
        <rFont val="Arial"/>
        <family val="2"/>
      </rPr>
      <t>2</t>
    </r>
    <r>
      <rPr>
        <sz val="10"/>
        <color indexed="57"/>
        <rFont val="Arial"/>
        <family val="2"/>
      </rPr>
      <t>)</t>
    </r>
  </si>
  <si>
    <t>g =</t>
  </si>
  <si>
    <t>specific heat of air (kJ/kg-K)</t>
  </si>
  <si>
    <r>
      <t>ambient air density (kg/m</t>
    </r>
    <r>
      <rPr>
        <vertAlign val="superscript"/>
        <sz val="10"/>
        <color indexed="57"/>
        <rFont val="Arial"/>
        <family val="2"/>
      </rPr>
      <t>3</t>
    </r>
    <r>
      <rPr>
        <sz val="10"/>
        <color indexed="57"/>
        <rFont val="Arial"/>
        <family val="2"/>
      </rPr>
      <t>)</t>
    </r>
  </si>
  <si>
    <r>
      <t>r</t>
    </r>
    <r>
      <rPr>
        <vertAlign val="subscript"/>
        <sz val="10"/>
        <color indexed="57"/>
        <rFont val="Arial"/>
        <family val="2"/>
      </rPr>
      <t>a</t>
    </r>
    <r>
      <rPr>
        <sz val="10"/>
        <color indexed="57"/>
        <rFont val="Arial"/>
        <family val="2"/>
      </rPr>
      <t xml:space="preserve"> =</t>
    </r>
  </si>
  <si>
    <t>distance from the top of the fuel package to the ceiling (m)</t>
  </si>
  <si>
    <t>z =</t>
  </si>
  <si>
    <t>hypothetical virtual origin of the fire (m)</t>
  </si>
  <si>
    <r>
      <t>z</t>
    </r>
    <r>
      <rPr>
        <vertAlign val="subscript"/>
        <sz val="10"/>
        <color indexed="57"/>
        <rFont val="Arial"/>
        <family val="2"/>
      </rPr>
      <t>0</t>
    </r>
    <r>
      <rPr>
        <sz val="10"/>
        <color indexed="57"/>
        <rFont val="Arial"/>
        <family val="2"/>
      </rPr>
      <t xml:space="preserve"> =</t>
    </r>
  </si>
  <si>
    <t>virtual origin of the fire (m)</t>
  </si>
  <si>
    <t>heat release rate of fire (kW)</t>
  </si>
  <si>
    <t>fire diameter (m)</t>
  </si>
  <si>
    <t>Q =</t>
  </si>
  <si>
    <r>
      <t>c</t>
    </r>
    <r>
      <rPr>
        <vertAlign val="subscript"/>
        <sz val="10"/>
        <color indexed="57"/>
        <rFont val="Arial"/>
        <family val="2"/>
      </rPr>
      <t>c</t>
    </r>
    <r>
      <rPr>
        <sz val="10"/>
        <color indexed="57"/>
        <rFont val="Arial"/>
        <family val="2"/>
      </rPr>
      <t xml:space="preserve"> =</t>
    </r>
  </si>
  <si>
    <t>heat release rate of the fire (kW)</t>
  </si>
  <si>
    <t>convective heat release fraction</t>
  </si>
  <si>
    <r>
      <t>area of combustible fuel (m</t>
    </r>
    <r>
      <rPr>
        <vertAlign val="superscript"/>
        <sz val="10"/>
        <color indexed="57"/>
        <rFont val="Arial"/>
        <family val="2"/>
      </rPr>
      <t>2</t>
    </r>
    <r>
      <rPr>
        <sz val="10"/>
        <color indexed="57"/>
        <rFont val="Arial"/>
        <family val="2"/>
      </rPr>
      <t>)</t>
    </r>
  </si>
  <si>
    <r>
      <t>A</t>
    </r>
    <r>
      <rPr>
        <vertAlign val="subscript"/>
        <sz val="10"/>
        <color indexed="57"/>
        <rFont val="Arial"/>
        <family val="2"/>
      </rPr>
      <t>c</t>
    </r>
    <r>
      <rPr>
        <sz val="10"/>
        <color indexed="57"/>
        <rFont val="Arial"/>
        <family val="2"/>
      </rPr>
      <t xml:space="preserve"> =</t>
    </r>
  </si>
  <si>
    <t>Answer</t>
  </si>
  <si>
    <t>NOTE:</t>
  </si>
  <si>
    <t>Date:</t>
  </si>
  <si>
    <t>Organization:</t>
  </si>
  <si>
    <t>Additional Information:</t>
  </si>
  <si>
    <t>Description of Revision</t>
  </si>
  <si>
    <t>1805.1</t>
  </si>
  <si>
    <t>Mean Flame Height Calculation</t>
  </si>
  <si>
    <t xml:space="preserve">L = </t>
  </si>
  <si>
    <t>Where,</t>
  </si>
  <si>
    <t>L =</t>
  </si>
  <si>
    <t>mean flame height (m)</t>
  </si>
  <si>
    <t>°K</t>
  </si>
  <si>
    <t>Calculate</t>
  </si>
  <si>
    <t>Project / Inspection Title:</t>
  </si>
  <si>
    <r>
      <t>Ambient Air Density (</t>
    </r>
    <r>
      <rPr>
        <sz val="10"/>
        <color indexed="57"/>
        <rFont val="Symbol"/>
        <family val="1"/>
      </rPr>
      <t>r</t>
    </r>
    <r>
      <rPr>
        <vertAlign val="subscript"/>
        <sz val="10"/>
        <color indexed="57"/>
        <rFont val="Arial"/>
        <family val="2"/>
      </rPr>
      <t>a</t>
    </r>
    <r>
      <rPr>
        <sz val="10"/>
        <color indexed="57"/>
        <rFont val="Arial"/>
        <family val="2"/>
      </rPr>
      <t>)</t>
    </r>
  </si>
  <si>
    <r>
      <t>m</t>
    </r>
    <r>
      <rPr>
        <vertAlign val="superscript"/>
        <sz val="10"/>
        <color indexed="9"/>
        <rFont val="Arial"/>
        <family val="2"/>
      </rPr>
      <t>2</t>
    </r>
  </si>
  <si>
    <r>
      <t>kg/m</t>
    </r>
    <r>
      <rPr>
        <vertAlign val="superscript"/>
        <sz val="10"/>
        <color indexed="8"/>
        <rFont val="Arial"/>
        <family val="2"/>
      </rPr>
      <t>3</t>
    </r>
  </si>
  <si>
    <r>
      <t>m/sec</t>
    </r>
    <r>
      <rPr>
        <vertAlign val="superscript"/>
        <sz val="10"/>
        <color indexed="8"/>
        <rFont val="Arial"/>
        <family val="2"/>
      </rPr>
      <t>2</t>
    </r>
  </si>
  <si>
    <t>ESTIMATING CENTERLINE TEMPERATURE</t>
  </si>
  <si>
    <t xml:space="preserve">CHAPTER 9 </t>
  </si>
  <si>
    <r>
      <t>Q</t>
    </r>
    <r>
      <rPr>
        <b/>
        <vertAlign val="subscript"/>
        <sz val="16"/>
        <color indexed="57"/>
        <rFont val="Arial"/>
        <family val="2"/>
      </rPr>
      <t>c</t>
    </r>
    <r>
      <rPr>
        <b/>
        <sz val="16"/>
        <color indexed="57"/>
        <rFont val="Arial"/>
        <family val="2"/>
      </rPr>
      <t xml:space="preserve"> = </t>
    </r>
  </si>
  <si>
    <r>
      <t>z</t>
    </r>
    <r>
      <rPr>
        <b/>
        <vertAlign val="subscript"/>
        <sz val="16"/>
        <color indexed="57"/>
        <rFont val="Arial"/>
        <family val="2"/>
      </rPr>
      <t>0</t>
    </r>
    <r>
      <rPr>
        <b/>
        <sz val="16"/>
        <color indexed="57"/>
        <rFont val="Arial"/>
        <family val="2"/>
      </rPr>
      <t xml:space="preserve">/D = </t>
    </r>
  </si>
  <si>
    <r>
      <t>z</t>
    </r>
    <r>
      <rPr>
        <b/>
        <vertAlign val="subscript"/>
        <sz val="16"/>
        <color indexed="57"/>
        <rFont val="Arial"/>
        <family val="2"/>
      </rPr>
      <t xml:space="preserve">0 </t>
    </r>
    <r>
      <rPr>
        <b/>
        <sz val="16"/>
        <color indexed="57"/>
        <rFont val="Arial"/>
        <family val="2"/>
      </rPr>
      <t xml:space="preserve">= </t>
    </r>
  </si>
  <si>
    <r>
      <t xml:space="preserve"> -1.02D + 0.235 (Q</t>
    </r>
    <r>
      <rPr>
        <b/>
        <vertAlign val="superscript"/>
        <sz val="16"/>
        <color indexed="57"/>
        <rFont val="Arial"/>
        <family val="2"/>
      </rPr>
      <t>2/5</t>
    </r>
    <r>
      <rPr>
        <b/>
        <sz val="16"/>
        <color indexed="57"/>
        <rFont val="Arial"/>
        <family val="2"/>
      </rPr>
      <t>)</t>
    </r>
  </si>
  <si>
    <r>
      <t>T</t>
    </r>
    <r>
      <rPr>
        <b/>
        <vertAlign val="subscript"/>
        <sz val="18"/>
        <color indexed="57"/>
        <rFont val="Arial"/>
        <family val="2"/>
      </rPr>
      <t>p(centerline)</t>
    </r>
    <r>
      <rPr>
        <b/>
        <sz val="18"/>
        <color indexed="57"/>
        <rFont val="Arial"/>
        <family val="2"/>
      </rPr>
      <t xml:space="preserve"> - T</t>
    </r>
    <r>
      <rPr>
        <b/>
        <vertAlign val="subscript"/>
        <sz val="18"/>
        <color indexed="57"/>
        <rFont val="Arial"/>
        <family val="2"/>
      </rPr>
      <t xml:space="preserve">a </t>
    </r>
    <r>
      <rPr>
        <b/>
        <sz val="18"/>
        <color indexed="57"/>
        <rFont val="Arial"/>
        <family val="2"/>
      </rPr>
      <t>=</t>
    </r>
  </si>
  <si>
    <r>
      <t>T</t>
    </r>
    <r>
      <rPr>
        <b/>
        <vertAlign val="subscript"/>
        <sz val="18"/>
        <color indexed="57"/>
        <rFont val="Arial"/>
        <family val="2"/>
      </rPr>
      <t>p(centerline)</t>
    </r>
    <r>
      <rPr>
        <b/>
        <sz val="18"/>
        <color indexed="57"/>
        <rFont val="Arial"/>
        <family val="2"/>
      </rPr>
      <t xml:space="preserve"> =</t>
    </r>
  </si>
  <si>
    <r>
      <t>Reference: SFPE Handbook of Fire Protection Engineering, 3</t>
    </r>
    <r>
      <rPr>
        <i/>
        <vertAlign val="superscript"/>
        <sz val="10"/>
        <color indexed="8"/>
        <rFont val="Arial"/>
        <family val="2"/>
      </rPr>
      <t>rd</t>
    </r>
    <r>
      <rPr>
        <i/>
        <sz val="10"/>
        <color indexed="8"/>
        <rFont val="Arial"/>
        <family val="2"/>
      </rPr>
      <t xml:space="preserve"> Edition, 2002, Page 2-6.</t>
    </r>
  </si>
  <si>
    <r>
      <t>T</t>
    </r>
    <r>
      <rPr>
        <b/>
        <vertAlign val="subscript"/>
        <sz val="18"/>
        <color indexed="57"/>
        <rFont val="Arial"/>
        <family val="2"/>
      </rPr>
      <t>p(centerline)</t>
    </r>
    <r>
      <rPr>
        <b/>
        <sz val="18"/>
        <color indexed="57"/>
        <rFont val="Arial"/>
        <family val="2"/>
      </rPr>
      <t xml:space="preserve"> - T</t>
    </r>
    <r>
      <rPr>
        <b/>
        <vertAlign val="subscript"/>
        <sz val="18"/>
        <color indexed="57"/>
        <rFont val="Arial"/>
        <family val="2"/>
      </rPr>
      <t>a</t>
    </r>
    <r>
      <rPr>
        <b/>
        <sz val="18"/>
        <color indexed="57"/>
        <rFont val="Arial"/>
        <family val="2"/>
      </rPr>
      <t xml:space="preserve"> =</t>
    </r>
  </si>
  <si>
    <r>
      <t>c</t>
    </r>
    <r>
      <rPr>
        <b/>
        <vertAlign val="subscript"/>
        <sz val="16"/>
        <color indexed="57"/>
        <rFont val="Arial"/>
        <family val="2"/>
      </rPr>
      <t>c</t>
    </r>
    <r>
      <rPr>
        <b/>
        <sz val="16"/>
        <color indexed="57"/>
        <rFont val="Arial"/>
        <family val="2"/>
      </rPr>
      <t xml:space="preserve"> Q</t>
    </r>
  </si>
  <si>
    <r>
      <t>Q</t>
    </r>
    <r>
      <rPr>
        <b/>
        <vertAlign val="subscript"/>
        <sz val="16"/>
        <color indexed="57"/>
        <rFont val="Arial"/>
        <family val="2"/>
      </rPr>
      <t>c</t>
    </r>
    <r>
      <rPr>
        <b/>
        <sz val="16"/>
        <color indexed="57"/>
        <rFont val="Arial"/>
        <family val="2"/>
      </rPr>
      <t xml:space="preserve"> =</t>
    </r>
  </si>
  <si>
    <r>
      <t>p</t>
    </r>
    <r>
      <rPr>
        <b/>
        <sz val="16"/>
        <color indexed="57"/>
        <rFont val="Arial"/>
        <family val="2"/>
      </rPr>
      <t>D</t>
    </r>
    <r>
      <rPr>
        <b/>
        <vertAlign val="superscript"/>
        <sz val="16"/>
        <color indexed="57"/>
        <rFont val="Arial"/>
        <family val="2"/>
      </rPr>
      <t>2</t>
    </r>
    <r>
      <rPr>
        <b/>
        <sz val="16"/>
        <color indexed="57"/>
        <rFont val="Arial"/>
        <family val="2"/>
      </rPr>
      <t>/4</t>
    </r>
  </si>
  <si>
    <r>
      <t>A</t>
    </r>
    <r>
      <rPr>
        <b/>
        <vertAlign val="subscript"/>
        <sz val="16"/>
        <color indexed="57"/>
        <rFont val="Arial"/>
        <family val="2"/>
      </rPr>
      <t>c</t>
    </r>
    <r>
      <rPr>
        <b/>
        <sz val="16"/>
        <color indexed="57"/>
        <rFont val="Arial"/>
        <family val="2"/>
      </rPr>
      <t xml:space="preserve"> =</t>
    </r>
  </si>
  <si>
    <r>
      <t>√(4 A</t>
    </r>
    <r>
      <rPr>
        <b/>
        <vertAlign val="subscript"/>
        <sz val="16"/>
        <color indexed="57"/>
        <rFont val="Arial"/>
        <family val="2"/>
      </rPr>
      <t>c</t>
    </r>
    <r>
      <rPr>
        <b/>
        <sz val="16"/>
        <color indexed="57"/>
        <rFont val="Arial"/>
        <family val="2"/>
      </rPr>
      <t>/</t>
    </r>
    <r>
      <rPr>
        <b/>
        <sz val="16"/>
        <color indexed="57"/>
        <rFont val="Symbol"/>
        <family val="1"/>
      </rPr>
      <t>p</t>
    </r>
    <r>
      <rPr>
        <b/>
        <sz val="16"/>
        <color indexed="57"/>
        <rFont val="Arial"/>
        <family val="2"/>
      </rPr>
      <t>)</t>
    </r>
  </si>
  <si>
    <r>
      <t>z</t>
    </r>
    <r>
      <rPr>
        <b/>
        <vertAlign val="subscript"/>
        <sz val="16"/>
        <color indexed="57"/>
        <rFont val="Arial"/>
        <family val="2"/>
      </rPr>
      <t>0</t>
    </r>
    <r>
      <rPr>
        <b/>
        <sz val="16"/>
        <color indexed="57"/>
        <rFont val="Arial"/>
        <family val="2"/>
      </rPr>
      <t>/D =</t>
    </r>
  </si>
  <si>
    <r>
      <t xml:space="preserve"> -1.02 + 0.083 (Q</t>
    </r>
    <r>
      <rPr>
        <b/>
        <vertAlign val="superscript"/>
        <sz val="16"/>
        <color indexed="57"/>
        <rFont val="Arial"/>
        <family val="2"/>
      </rPr>
      <t>2/5</t>
    </r>
    <r>
      <rPr>
        <b/>
        <sz val="16"/>
        <color indexed="57"/>
        <rFont val="Arial"/>
        <family val="2"/>
      </rPr>
      <t>)/D</t>
    </r>
  </si>
  <si>
    <r>
      <t>T</t>
    </r>
    <r>
      <rPr>
        <b/>
        <vertAlign val="subscript"/>
        <sz val="18"/>
        <color indexed="57"/>
        <rFont val="Arial"/>
        <family val="2"/>
      </rPr>
      <t>p(centerline)</t>
    </r>
    <r>
      <rPr>
        <b/>
        <vertAlign val="subscript"/>
        <sz val="18"/>
        <color indexed="57"/>
        <rFont val="Arial"/>
        <family val="2"/>
      </rPr>
      <t xml:space="preserve"> </t>
    </r>
    <r>
      <rPr>
        <b/>
        <sz val="18"/>
        <color indexed="57"/>
        <rFont val="Arial"/>
        <family val="2"/>
      </rPr>
      <t>=</t>
    </r>
  </si>
  <si>
    <r>
      <t>T</t>
    </r>
    <r>
      <rPr>
        <b/>
        <vertAlign val="subscript"/>
        <sz val="18"/>
        <rFont val="Arial"/>
        <family val="2"/>
      </rPr>
      <t>p(centerline)</t>
    </r>
    <r>
      <rPr>
        <b/>
        <sz val="18"/>
        <rFont val="Arial"/>
        <family val="2"/>
      </rPr>
      <t xml:space="preserve"> =</t>
    </r>
  </si>
  <si>
    <r>
      <t>NOTE</t>
    </r>
    <r>
      <rPr>
        <sz val="11"/>
        <color indexed="57"/>
        <rFont val="Arial"/>
        <family val="2"/>
      </rPr>
      <t xml:space="preserve">:  </t>
    </r>
    <r>
      <rPr>
        <b/>
        <sz val="11"/>
        <color indexed="57"/>
        <rFont val="Arial"/>
        <family val="2"/>
      </rPr>
      <t>Ambient Air Density (</t>
    </r>
    <r>
      <rPr>
        <b/>
        <sz val="10"/>
        <color indexed="57"/>
        <rFont val="Symbol"/>
        <family val="1"/>
      </rPr>
      <t>r</t>
    </r>
    <r>
      <rPr>
        <b/>
        <vertAlign val="subscript"/>
        <sz val="11"/>
        <color indexed="57"/>
        <rFont val="Arial"/>
        <family val="2"/>
      </rPr>
      <t>a</t>
    </r>
    <r>
      <rPr>
        <b/>
        <sz val="11"/>
        <color indexed="57"/>
        <rFont val="Arial"/>
        <family val="2"/>
      </rPr>
      <t xml:space="preserve">) </t>
    </r>
    <r>
      <rPr>
        <b/>
        <sz val="11"/>
        <color indexed="12"/>
        <rFont val="Arial"/>
        <family val="2"/>
      </rPr>
      <t>will automatically correct with</t>
    </r>
    <r>
      <rPr>
        <sz val="11"/>
        <color indexed="48"/>
        <rFont val="Arial"/>
        <family val="2"/>
      </rPr>
      <t xml:space="preserve"> </t>
    </r>
    <r>
      <rPr>
        <b/>
        <sz val="11"/>
        <color indexed="10"/>
        <rFont val="Arial"/>
        <family val="2"/>
      </rPr>
      <t>Ambient Air Temperature (T</t>
    </r>
    <r>
      <rPr>
        <b/>
        <vertAlign val="subscript"/>
        <sz val="11"/>
        <color indexed="10"/>
        <rFont val="Arial"/>
        <family val="2"/>
      </rPr>
      <t>a</t>
    </r>
    <r>
      <rPr>
        <b/>
        <sz val="11"/>
        <color indexed="10"/>
        <rFont val="Arial"/>
        <family val="2"/>
      </rPr>
      <t>) Input</t>
    </r>
  </si>
  <si>
    <t>ESTIMATED PLUME CENTERLINE TEMPERATURE</t>
  </si>
  <si>
    <r>
      <t>Specific Heat of Air (c</t>
    </r>
    <r>
      <rPr>
        <vertAlign val="subscript"/>
        <sz val="10"/>
        <color indexed="57"/>
        <rFont val="Arial"/>
        <family val="2"/>
      </rPr>
      <t>a</t>
    </r>
    <r>
      <rPr>
        <sz val="10"/>
        <color indexed="57"/>
        <rFont val="Arial"/>
        <family val="2"/>
      </rPr>
      <t>)</t>
    </r>
  </si>
  <si>
    <r>
      <t>9.1 (T</t>
    </r>
    <r>
      <rPr>
        <b/>
        <vertAlign val="subscript"/>
        <sz val="18"/>
        <color indexed="57"/>
        <rFont val="Arial"/>
        <family val="2"/>
      </rPr>
      <t>a</t>
    </r>
    <r>
      <rPr>
        <b/>
        <sz val="18"/>
        <color indexed="57"/>
        <rFont val="Arial"/>
        <family val="2"/>
      </rPr>
      <t>/g c</t>
    </r>
    <r>
      <rPr>
        <b/>
        <vertAlign val="subscript"/>
        <sz val="18"/>
        <color indexed="57"/>
        <rFont val="Arial"/>
        <family val="2"/>
      </rPr>
      <t>a</t>
    </r>
    <r>
      <rPr>
        <b/>
        <vertAlign val="superscript"/>
        <sz val="18"/>
        <color indexed="57"/>
        <rFont val="Arial"/>
        <family val="2"/>
      </rPr>
      <t>2</t>
    </r>
    <r>
      <rPr>
        <b/>
        <sz val="18"/>
        <color indexed="57"/>
        <rFont val="Arial"/>
        <family val="2"/>
      </rPr>
      <t xml:space="preserve"> </t>
    </r>
    <r>
      <rPr>
        <b/>
        <sz val="18"/>
        <color indexed="57"/>
        <rFont val="Symbol"/>
        <family val="1"/>
      </rPr>
      <t>r</t>
    </r>
    <r>
      <rPr>
        <b/>
        <vertAlign val="subscript"/>
        <sz val="18"/>
        <color indexed="57"/>
        <rFont val="Arial"/>
        <family val="2"/>
      </rPr>
      <t>a</t>
    </r>
    <r>
      <rPr>
        <b/>
        <vertAlign val="superscript"/>
        <sz val="18"/>
        <color indexed="57"/>
        <rFont val="Arial"/>
        <family val="2"/>
      </rPr>
      <t>2</t>
    </r>
    <r>
      <rPr>
        <b/>
        <sz val="18"/>
        <color indexed="57"/>
        <rFont val="Arial"/>
        <family val="2"/>
      </rPr>
      <t>)</t>
    </r>
    <r>
      <rPr>
        <b/>
        <vertAlign val="superscript"/>
        <sz val="18"/>
        <color indexed="57"/>
        <rFont val="Arial"/>
        <family val="2"/>
      </rPr>
      <t>1/3</t>
    </r>
    <r>
      <rPr>
        <b/>
        <sz val="18"/>
        <color indexed="57"/>
        <rFont val="Arial"/>
        <family val="2"/>
      </rPr>
      <t xml:space="preserve"> Q</t>
    </r>
    <r>
      <rPr>
        <b/>
        <vertAlign val="subscript"/>
        <sz val="18"/>
        <color indexed="57"/>
        <rFont val="Arial"/>
        <family val="2"/>
      </rPr>
      <t>c</t>
    </r>
    <r>
      <rPr>
        <b/>
        <vertAlign val="superscript"/>
        <sz val="18"/>
        <color indexed="57"/>
        <rFont val="Arial"/>
        <family val="2"/>
      </rPr>
      <t>2/3</t>
    </r>
    <r>
      <rPr>
        <b/>
        <sz val="18"/>
        <color indexed="57"/>
        <rFont val="Arial"/>
        <family val="2"/>
      </rPr>
      <t xml:space="preserve"> (z - z</t>
    </r>
    <r>
      <rPr>
        <b/>
        <vertAlign val="subscript"/>
        <sz val="18"/>
        <color indexed="57"/>
        <rFont val="Arial"/>
        <family val="2"/>
      </rPr>
      <t>0</t>
    </r>
    <r>
      <rPr>
        <b/>
        <sz val="18"/>
        <color indexed="57"/>
        <rFont val="Arial"/>
        <family val="2"/>
      </rPr>
      <t>)</t>
    </r>
    <r>
      <rPr>
        <b/>
        <vertAlign val="superscript"/>
        <sz val="18"/>
        <color indexed="57"/>
        <rFont val="Arial"/>
        <family val="2"/>
      </rPr>
      <t>-5/3</t>
    </r>
  </si>
  <si>
    <r>
      <t>c</t>
    </r>
    <r>
      <rPr>
        <vertAlign val="subscript"/>
        <sz val="10"/>
        <color indexed="57"/>
        <rFont val="Arial"/>
        <family val="2"/>
      </rPr>
      <t>a</t>
    </r>
    <r>
      <rPr>
        <sz val="10"/>
        <color indexed="57"/>
        <rFont val="Arial"/>
        <family val="2"/>
      </rPr>
      <t xml:space="preserve"> =</t>
    </r>
  </si>
  <si>
    <r>
      <t>9.1 (T</t>
    </r>
    <r>
      <rPr>
        <b/>
        <vertAlign val="subscript"/>
        <sz val="18"/>
        <color indexed="57"/>
        <rFont val="Arial"/>
        <family val="2"/>
      </rPr>
      <t>a</t>
    </r>
    <r>
      <rPr>
        <b/>
        <sz val="18"/>
        <color indexed="57"/>
        <rFont val="Arial"/>
        <family val="2"/>
      </rPr>
      <t>/g c</t>
    </r>
    <r>
      <rPr>
        <b/>
        <vertAlign val="subscript"/>
        <sz val="18"/>
        <color indexed="57"/>
        <rFont val="Arial"/>
        <family val="2"/>
      </rPr>
      <t>a</t>
    </r>
    <r>
      <rPr>
        <b/>
        <vertAlign val="superscript"/>
        <sz val="18"/>
        <color indexed="57"/>
        <rFont val="Arial"/>
        <family val="2"/>
      </rPr>
      <t>2</t>
    </r>
    <r>
      <rPr>
        <b/>
        <sz val="18"/>
        <color indexed="57"/>
        <rFont val="Arial"/>
        <family val="2"/>
      </rPr>
      <t xml:space="preserve"> </t>
    </r>
    <r>
      <rPr>
        <b/>
        <sz val="18"/>
        <color indexed="57"/>
        <rFont val="Symbol"/>
        <family val="1"/>
      </rPr>
      <t>r</t>
    </r>
    <r>
      <rPr>
        <b/>
        <vertAlign val="subscript"/>
        <sz val="18"/>
        <color indexed="57"/>
        <rFont val="Arial"/>
        <family val="2"/>
      </rPr>
      <t>a</t>
    </r>
    <r>
      <rPr>
        <b/>
        <vertAlign val="superscript"/>
        <sz val="18"/>
        <color indexed="57"/>
        <rFont val="Arial"/>
        <family val="2"/>
      </rPr>
      <t>2</t>
    </r>
    <r>
      <rPr>
        <b/>
        <sz val="18"/>
        <color indexed="57"/>
        <rFont val="Arial"/>
        <family val="2"/>
      </rPr>
      <t>)</t>
    </r>
    <r>
      <rPr>
        <b/>
        <vertAlign val="superscript"/>
        <sz val="18"/>
        <color indexed="57"/>
        <rFont val="Arial"/>
        <family val="2"/>
      </rPr>
      <t>1/3</t>
    </r>
    <r>
      <rPr>
        <b/>
        <sz val="18"/>
        <color indexed="57"/>
        <rFont val="Arial"/>
        <family val="2"/>
      </rPr>
      <t xml:space="preserve"> Q</t>
    </r>
    <r>
      <rPr>
        <b/>
        <vertAlign val="subscript"/>
        <sz val="18"/>
        <color indexed="57"/>
        <rFont val="Arial"/>
        <family val="2"/>
      </rPr>
      <t>c</t>
    </r>
    <r>
      <rPr>
        <b/>
        <vertAlign val="superscript"/>
        <sz val="18"/>
        <color indexed="57"/>
        <rFont val="Arial"/>
        <family val="2"/>
      </rPr>
      <t>2/3</t>
    </r>
    <r>
      <rPr>
        <b/>
        <sz val="18"/>
        <color indexed="57"/>
        <rFont val="Arial"/>
        <family val="2"/>
      </rPr>
      <t xml:space="preserve"> (z - z</t>
    </r>
    <r>
      <rPr>
        <b/>
        <vertAlign val="subscript"/>
        <sz val="18"/>
        <color indexed="57"/>
        <rFont val="Arial"/>
        <family val="2"/>
      </rPr>
      <t>0</t>
    </r>
    <r>
      <rPr>
        <b/>
        <sz val="18"/>
        <color indexed="57"/>
        <rFont val="Arial"/>
        <family val="2"/>
      </rPr>
      <t>)</t>
    </r>
    <r>
      <rPr>
        <b/>
        <vertAlign val="superscript"/>
        <sz val="18"/>
        <color indexed="57"/>
        <rFont val="Arial"/>
        <family val="2"/>
      </rPr>
      <t xml:space="preserve">-5/3 </t>
    </r>
    <r>
      <rPr>
        <b/>
        <sz val="18"/>
        <color indexed="57"/>
        <rFont val="Arial"/>
        <family val="2"/>
      </rPr>
      <t>+ Ta</t>
    </r>
  </si>
  <si>
    <r>
      <t>m</t>
    </r>
    <r>
      <rPr>
        <vertAlign val="superscript"/>
        <sz val="10"/>
        <color indexed="8"/>
        <rFont val="Arial"/>
        <family val="2"/>
      </rPr>
      <t>2</t>
    </r>
  </si>
  <si>
    <t>(SI Units)</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</si>
  <si>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</si>
  <si>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Corrected subscripts, revised e-mail addresses, corrected editorial errors, added flame height calculation, revised print pagination and print layout.</t>
  </si>
  <si>
    <t>March 2011</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</si>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</sst>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95">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9"/>
      <color indexed="57"/>
      <name val="Arial"/>
      <family val="2"/>
    </font>
    <font>
      <b/>
      <sz val="12"/>
      <color indexed="10"/>
      <name val="Arial"/>
      <family val="2"/>
    </font>
    <font>
      <b/>
      <sz val="10"/>
      <color indexed="10"/>
      <name val="Arial"/>
      <family val="2"/>
    </font>
    <font>
      <b/>
      <sz val="8"/>
      <name val="Tahoma"/>
      <family val="2"/>
    </font>
    <font>
      <b/>
      <sz val="12"/>
      <color indexed="13"/>
      <name val="Arial"/>
      <family val="2"/>
    </font>
    <font>
      <sz val="10"/>
      <color indexed="8"/>
      <name val="Arial"/>
      <family val="2"/>
    </font>
    <font>
      <b/>
      <sz val="11"/>
      <color indexed="9"/>
      <name val="Arial"/>
      <family val="2"/>
    </font>
    <font>
      <sz val="11"/>
      <name val="Arial"/>
      <family val="2"/>
    </font>
    <font>
      <sz val="10"/>
      <color indexed="9"/>
      <name val="Arial"/>
      <family val="2"/>
    </font>
    <font>
      <b/>
      <sz val="14"/>
      <color indexed="57"/>
      <name val="Arial"/>
      <family val="2"/>
    </font>
    <font>
      <i/>
      <sz val="10"/>
      <name val="Arial"/>
      <family val="2"/>
    </font>
    <font>
      <sz val="11"/>
      <color indexed="8"/>
      <name val="Arial"/>
      <family val="2"/>
    </font>
    <font>
      <b/>
      <sz val="12"/>
      <color indexed="8"/>
      <name val="Arial"/>
      <family val="2"/>
    </font>
    <font>
      <vertAlign val="superscript"/>
      <sz val="10"/>
      <color indexed="8"/>
      <name val="Arial"/>
      <family val="2"/>
    </font>
    <font>
      <vertAlign val="superscript"/>
      <sz val="10"/>
      <color indexed="9"/>
      <name val="Arial"/>
      <family val="2"/>
    </font>
    <font>
      <b/>
      <sz val="24"/>
      <color indexed="10"/>
      <name val="Arial"/>
      <family val="2"/>
    </font>
    <font>
      <sz val="11"/>
      <color indexed="43"/>
      <name val="Arial"/>
      <family val="2"/>
    </font>
    <font>
      <sz val="10"/>
      <color indexed="43"/>
      <name val="Arial"/>
      <family val="2"/>
    </font>
    <font>
      <sz val="11"/>
      <color indexed="57"/>
      <name val="Arial"/>
      <family val="2"/>
    </font>
    <font>
      <sz val="11"/>
      <color indexed="48"/>
      <name val="Arial"/>
      <family val="2"/>
    </font>
    <font>
      <b/>
      <sz val="18"/>
      <color indexed="10"/>
      <name val="Arial"/>
      <family val="2"/>
    </font>
    <font>
      <b/>
      <sz val="18"/>
      <color indexed="57"/>
      <name val="Arial"/>
      <family val="2"/>
    </font>
    <font>
      <b/>
      <sz val="16"/>
      <color indexed="8"/>
      <name val="Arial"/>
      <family val="2"/>
    </font>
    <font>
      <b/>
      <sz val="18"/>
      <name val="Arial"/>
      <family val="2"/>
    </font>
    <font>
      <b/>
      <vertAlign val="subscript"/>
      <sz val="18"/>
      <color indexed="57"/>
      <name val="Arial"/>
      <family val="2"/>
    </font>
    <font>
      <b/>
      <vertAlign val="superscript"/>
      <sz val="18"/>
      <color indexed="57"/>
      <name val="Arial"/>
      <family val="2"/>
    </font>
    <font>
      <b/>
      <sz val="18"/>
      <color indexed="57"/>
      <name val="Symbol"/>
      <family val="1"/>
    </font>
    <font>
      <b/>
      <sz val="16"/>
      <color indexed="57"/>
      <name val="Arial"/>
      <family val="2"/>
    </font>
    <font>
      <b/>
      <vertAlign val="subscript"/>
      <sz val="16"/>
      <color indexed="57"/>
      <name val="Arial"/>
      <family val="2"/>
    </font>
    <font>
      <b/>
      <vertAlign val="superscript"/>
      <sz val="16"/>
      <color indexed="57"/>
      <name val="Arial"/>
      <family val="2"/>
    </font>
    <font>
      <b/>
      <sz val="16"/>
      <color indexed="57"/>
      <name val="Symbol"/>
      <family val="1"/>
    </font>
    <font>
      <i/>
      <sz val="10"/>
      <color indexed="8"/>
      <name val="Arial"/>
      <family val="2"/>
    </font>
    <font>
      <i/>
      <vertAlign val="superscript"/>
      <sz val="10"/>
      <color indexed="8"/>
      <name val="Arial"/>
      <family val="2"/>
    </font>
    <font>
      <vertAlign val="superscript"/>
      <sz val="11"/>
      <color indexed="43"/>
      <name val="Arial"/>
      <family val="2"/>
    </font>
    <font>
      <b/>
      <sz val="11"/>
      <color indexed="48"/>
      <name val="Arial"/>
      <family val="2"/>
    </font>
    <font>
      <b/>
      <sz val="11"/>
      <color indexed="12"/>
      <name val="Arial"/>
      <family val="2"/>
    </font>
    <font>
      <b/>
      <sz val="11"/>
      <color indexed="57"/>
      <name val="Arial"/>
      <family val="2"/>
    </font>
    <font>
      <b/>
      <sz val="10"/>
      <color indexed="57"/>
      <name val="Symbol"/>
      <family val="1"/>
    </font>
    <font>
      <b/>
      <vertAlign val="subscript"/>
      <sz val="11"/>
      <color indexed="57"/>
      <name val="Arial"/>
      <family val="2"/>
    </font>
    <font>
      <b/>
      <sz val="11"/>
      <color indexed="10"/>
      <name val="Arial"/>
      <family val="2"/>
    </font>
    <font>
      <b/>
      <vertAlign val="subscript"/>
      <sz val="11"/>
      <color indexed="10"/>
      <name val="Arial"/>
      <family val="2"/>
    </font>
    <font>
      <b/>
      <vertAlign val="subscript"/>
      <sz val="18"/>
      <name val="Arial"/>
      <family val="2"/>
    </font>
    <font>
      <b/>
      <sz val="26"/>
      <color indexed="10"/>
      <name val="Arial"/>
      <family val="2"/>
    </font>
    <font>
      <b/>
      <sz val="26"/>
      <name val="Arial"/>
      <family val="2"/>
    </font>
    <font>
      <b/>
      <sz val="10"/>
      <color indexed="9"/>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rgb="FF00FFFF"/>
        <bgColor indexed="64"/>
      </patternFill>
    </fill>
    <fill>
      <patternFill patternType="solid">
        <fgColor indexed="47"/>
        <bgColor indexed="64"/>
      </patternFill>
    </fill>
    <fill>
      <patternFill patternType="solid">
        <fgColor indexed="12"/>
        <bgColor indexed="64"/>
      </patternFill>
    </fill>
    <fill>
      <patternFill patternType="solid">
        <fgColor indexed="23"/>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style="thin"/>
    </border>
    <border>
      <left style="thin"/>
      <right>
        <color indexed="63"/>
      </right>
      <top style="thin"/>
      <bottom style="thin"/>
    </border>
    <border>
      <left style="double"/>
      <right style="double"/>
      <top style="thin"/>
      <bottom>
        <color indexed="63"/>
      </bottom>
    </border>
    <border>
      <left style="double"/>
      <right style="double"/>
      <top>
        <color indexed="63"/>
      </top>
      <bottom style="thin"/>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94">
    <xf numFmtId="0" fontId="0" fillId="0" borderId="0" xfId="0" applyAlignment="1">
      <alignment/>
    </xf>
    <xf numFmtId="2" fontId="15" fillId="0" borderId="0" xfId="0" applyNumberFormat="1" applyFont="1" applyAlignment="1" applyProtection="1">
      <alignment/>
      <protection hidden="1"/>
    </xf>
    <xf numFmtId="0" fontId="15" fillId="0" borderId="0" xfId="0" applyFont="1" applyAlignment="1" applyProtection="1">
      <alignment/>
      <protection hidden="1"/>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2" fontId="22" fillId="0" borderId="0" xfId="0" applyNumberFormat="1" applyFont="1" applyFill="1" applyAlignment="1" applyProtection="1">
      <alignment horizontal="right" vertical="center" wrapText="1"/>
      <protection hidden="1"/>
    </xf>
    <xf numFmtId="0" fontId="22" fillId="0" borderId="0" xfId="0" applyFont="1" applyFill="1" applyAlignment="1" applyProtection="1">
      <alignment horizontal="left" vertical="center" wrapText="1"/>
      <protection hidden="1"/>
    </xf>
    <xf numFmtId="2" fontId="22" fillId="0" borderId="0" xfId="0" applyNumberFormat="1" applyFont="1" applyFill="1" applyBorder="1" applyAlignment="1" applyProtection="1">
      <alignment horizontal="right" vertical="center" wrapText="1"/>
      <protection hidden="1"/>
    </xf>
    <xf numFmtId="0" fontId="0" fillId="0" borderId="0" xfId="0" applyAlignment="1" applyProtection="1" quotePrefix="1">
      <alignment/>
      <protection hidden="1"/>
    </xf>
    <xf numFmtId="2" fontId="3" fillId="0" borderId="0" xfId="0" applyNumberFormat="1" applyFont="1" applyAlignment="1" applyProtection="1">
      <alignment/>
      <protection hidden="1"/>
    </xf>
    <xf numFmtId="0" fontId="4" fillId="0" borderId="0" xfId="0" applyFont="1" applyAlignment="1" applyProtection="1">
      <alignment/>
      <protection hidden="1"/>
    </xf>
    <xf numFmtId="0" fontId="21" fillId="0" borderId="0" xfId="57" applyFont="1" applyAlignment="1" applyProtection="1">
      <alignment horizontal="right"/>
      <protection hidden="1"/>
    </xf>
    <xf numFmtId="0" fontId="2" fillId="33" borderId="10" xfId="0" applyFont="1" applyFill="1" applyBorder="1" applyAlignment="1" applyProtection="1">
      <alignment horizontal="center"/>
      <protection hidden="1"/>
    </xf>
    <xf numFmtId="49" fontId="19" fillId="33" borderId="11" xfId="0" applyNumberFormat="1" applyFont="1" applyFill="1" applyBorder="1" applyAlignment="1" applyProtection="1">
      <alignment horizontal="center" vertical="top" wrapText="1"/>
      <protection hidden="1"/>
    </xf>
    <xf numFmtId="49" fontId="19" fillId="33" borderId="12" xfId="0" applyNumberFormat="1" applyFont="1" applyFill="1" applyBorder="1" applyAlignment="1" applyProtection="1">
      <alignment vertical="top" wrapText="1"/>
      <protection hidden="1"/>
    </xf>
    <xf numFmtId="49" fontId="19" fillId="33" borderId="12" xfId="0" applyNumberFormat="1" applyFont="1" applyFill="1" applyBorder="1" applyAlignment="1" applyProtection="1">
      <alignment horizontal="center" vertical="top" wrapText="1"/>
      <protection hidden="1"/>
    </xf>
    <xf numFmtId="49" fontId="19" fillId="33" borderId="13" xfId="0" applyNumberFormat="1" applyFont="1" applyFill="1" applyBorder="1" applyAlignment="1" applyProtection="1">
      <alignment horizontal="center" vertical="top" wrapText="1"/>
      <protection hidden="1"/>
    </xf>
    <xf numFmtId="2" fontId="19" fillId="0" borderId="14" xfId="0" applyNumberFormat="1" applyFont="1" applyFill="1" applyBorder="1" applyAlignment="1" applyProtection="1">
      <alignment vertical="center"/>
      <protection locked="0"/>
    </xf>
    <xf numFmtId="14" fontId="19" fillId="34" borderId="15" xfId="57" applyNumberFormat="1" applyFont="1" applyFill="1" applyBorder="1" applyAlignment="1" applyProtection="1">
      <alignment horizontal="center" vertical="top" wrapText="1"/>
      <protection locked="0"/>
    </xf>
    <xf numFmtId="2" fontId="19" fillId="34" borderId="14" xfId="0" applyNumberFormat="1" applyFont="1" applyFill="1" applyBorder="1" applyAlignment="1" applyProtection="1">
      <alignment horizontal="right" vertical="center" wrapText="1"/>
      <protection locked="0"/>
    </xf>
    <xf numFmtId="0" fontId="23" fillId="0" borderId="0" xfId="0" applyFont="1" applyAlignment="1" applyProtection="1">
      <alignment vertical="center" wrapText="1"/>
      <protection hidden="1"/>
    </xf>
    <xf numFmtId="0" fontId="18" fillId="35" borderId="10" xfId="0" applyFont="1" applyFill="1" applyBorder="1" applyAlignment="1" applyProtection="1">
      <alignment horizontal="center" vertical="center" wrapText="1"/>
      <protection hidden="1"/>
    </xf>
    <xf numFmtId="2" fontId="58" fillId="36" borderId="14" xfId="0" applyNumberFormat="1" applyFont="1" applyFill="1" applyBorder="1" applyAlignment="1" applyProtection="1">
      <alignment vertical="center"/>
      <protection locked="0"/>
    </xf>
    <xf numFmtId="49" fontId="19" fillId="33" borderId="16" xfId="0" applyNumberFormat="1" applyFont="1" applyFill="1" applyBorder="1" applyAlignment="1" applyProtection="1">
      <alignment horizontal="center" vertical="top" wrapText="1"/>
      <protection hidden="1"/>
    </xf>
    <xf numFmtId="0" fontId="0" fillId="37" borderId="17" xfId="0" applyFill="1" applyBorder="1" applyAlignment="1" applyProtection="1">
      <alignment horizontal="center" vertical="top" wrapText="1"/>
      <protection hidden="1"/>
    </xf>
    <xf numFmtId="0" fontId="0" fillId="37" borderId="12" xfId="0" applyFill="1" applyBorder="1" applyAlignment="1">
      <alignment horizontal="center" vertical="top" wrapText="1"/>
    </xf>
    <xf numFmtId="0" fontId="0" fillId="37" borderId="18" xfId="0" applyFill="1" applyBorder="1" applyAlignment="1" applyProtection="1">
      <alignment horizontal="center" vertical="top" wrapText="1"/>
      <protection hidden="1"/>
    </xf>
    <xf numFmtId="0" fontId="0" fillId="37" borderId="19" xfId="0" applyFill="1" applyBorder="1" applyAlignment="1">
      <alignment horizontal="center" vertical="top" wrapText="1"/>
    </xf>
    <xf numFmtId="49" fontId="19" fillId="33" borderId="19" xfId="0" applyNumberFormat="1" applyFont="1" applyFill="1" applyBorder="1" applyAlignment="1" applyProtection="1">
      <alignment vertical="top" wrapText="1"/>
      <protection hidden="1"/>
    </xf>
    <xf numFmtId="49" fontId="19" fillId="33" borderId="19" xfId="0" applyNumberFormat="1" applyFont="1" applyFill="1" applyBorder="1" applyAlignment="1" applyProtection="1">
      <alignment horizontal="center" vertical="top" wrapText="1"/>
      <protection hidden="1"/>
    </xf>
    <xf numFmtId="0" fontId="19" fillId="33" borderId="20" xfId="0" applyFont="1" applyFill="1" applyBorder="1" applyAlignment="1" applyProtection="1">
      <alignment horizontal="center" vertical="top" wrapText="1"/>
      <protection hidden="1"/>
    </xf>
    <xf numFmtId="0" fontId="0" fillId="37" borderId="21" xfId="0" applyFill="1" applyBorder="1" applyAlignment="1" applyProtection="1">
      <alignment/>
      <protection hidden="1"/>
    </xf>
    <xf numFmtId="0" fontId="0" fillId="37" borderId="22" xfId="0" applyFill="1" applyBorder="1" applyAlignment="1" applyProtection="1">
      <alignment/>
      <protection hidden="1"/>
    </xf>
    <xf numFmtId="0" fontId="0" fillId="37" borderId="23" xfId="0" applyFill="1" applyBorder="1" applyAlignment="1" applyProtection="1">
      <alignment/>
      <protection hidden="1"/>
    </xf>
    <xf numFmtId="49" fontId="19" fillId="33" borderId="19" xfId="0" applyNumberFormat="1" applyFont="1" applyFill="1" applyBorder="1" applyAlignment="1" applyProtection="1">
      <alignment horizontal="center" vertical="top" wrapText="1"/>
      <protection hidden="1"/>
    </xf>
    <xf numFmtId="0" fontId="0" fillId="0" borderId="21" xfId="0" applyBorder="1" applyAlignment="1">
      <alignment horizontal="center"/>
    </xf>
    <xf numFmtId="0" fontId="1" fillId="0" borderId="0" xfId="0" applyFont="1" applyBorder="1" applyAlignment="1" applyProtection="1">
      <alignment horizontal="left" vertical="top" wrapText="1"/>
      <protection hidden="1"/>
    </xf>
    <xf numFmtId="0" fontId="0" fillId="0" borderId="0" xfId="0"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7"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0" fillId="0" borderId="0" xfId="0" applyAlignment="1">
      <alignment horizontal="left" vertical="center" wrapText="1"/>
    </xf>
    <xf numFmtId="0" fontId="0" fillId="0" borderId="24" xfId="0" applyBorder="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41" fillId="0" borderId="0" xfId="0" applyFont="1" applyBorder="1" applyAlignment="1" applyProtection="1">
      <alignment horizontal="right" vertical="center" wrapText="1"/>
      <protection hidden="1"/>
    </xf>
    <xf numFmtId="0" fontId="0" fillId="0" borderId="0" xfId="0" applyAlignment="1">
      <alignment horizontal="right" vertical="center" wrapText="1"/>
    </xf>
    <xf numFmtId="0" fontId="41" fillId="0" borderId="0" xfId="0" applyFont="1" applyAlignment="1" applyProtection="1">
      <alignment horizontal="right" vertical="center" wrapText="1"/>
      <protection hidden="1"/>
    </xf>
    <xf numFmtId="0" fontId="0" fillId="0" borderId="25" xfId="0" applyBorder="1" applyAlignment="1" applyProtection="1">
      <alignment horizontal="left" vertical="center" wrapText="1"/>
      <protection hidden="1"/>
    </xf>
    <xf numFmtId="0" fontId="0" fillId="0" borderId="25" xfId="0" applyBorder="1" applyAlignment="1">
      <alignment horizontal="left" vertical="center" wrapText="1"/>
    </xf>
    <xf numFmtId="0" fontId="7" fillId="0" borderId="0" xfId="0" applyFont="1" applyAlignment="1" applyProtection="1">
      <alignment horizontal="right" vertical="center" wrapText="1"/>
      <protection hidden="1"/>
    </xf>
    <xf numFmtId="0" fontId="35" fillId="0" borderId="0" xfId="0" applyFont="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0" fillId="0" borderId="0" xfId="57" applyAlignment="1" applyProtection="1">
      <alignment horizontal="left" vertical="center" wrapText="1"/>
      <protection hidden="1"/>
    </xf>
    <xf numFmtId="0" fontId="19" fillId="34" borderId="15" xfId="57" applyFont="1" applyFill="1" applyBorder="1" applyAlignment="1" applyProtection="1">
      <alignment horizontal="left" vertical="center" wrapText="1"/>
      <protection locked="0"/>
    </xf>
    <xf numFmtId="0" fontId="19" fillId="34" borderId="26" xfId="0" applyFont="1" applyFill="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35" fillId="0" borderId="0" xfId="0" applyFont="1" applyBorder="1" applyAlignment="1" applyProtection="1">
      <alignment horizontal="right" vertical="center" wrapText="1"/>
      <protection hidden="1"/>
    </xf>
    <xf numFmtId="0" fontId="35" fillId="0" borderId="0" xfId="0" applyFont="1" applyAlignment="1" applyProtection="1">
      <alignment horizontal="right" vertical="center" wrapText="1"/>
      <protection hidden="1"/>
    </xf>
    <xf numFmtId="0" fontId="16" fillId="0" borderId="25" xfId="0" applyFont="1"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2" fontId="41" fillId="0" borderId="0" xfId="0" applyNumberFormat="1" applyFont="1" applyBorder="1" applyAlignment="1" applyProtection="1">
      <alignment horizontal="center" vertical="center" wrapText="1"/>
      <protection hidden="1"/>
    </xf>
    <xf numFmtId="0" fontId="41" fillId="0" borderId="0" xfId="0" applyFont="1" applyBorder="1" applyAlignment="1" applyProtection="1">
      <alignment horizontal="left" vertical="center" wrapText="1"/>
      <protection hidden="1"/>
    </xf>
    <xf numFmtId="0" fontId="21" fillId="0" borderId="28" xfId="57" applyFont="1" applyBorder="1" applyAlignment="1" applyProtection="1">
      <alignment horizontal="right" wrapText="1"/>
      <protection hidden="1"/>
    </xf>
    <xf numFmtId="0" fontId="0" fillId="0" borderId="29" xfId="0" applyBorder="1" applyAlignment="1" applyProtection="1">
      <alignment horizontal="right" wrapText="1"/>
      <protection hidden="1"/>
    </xf>
    <xf numFmtId="0" fontId="19" fillId="34" borderId="15" xfId="57" applyFont="1" applyFill="1" applyBorder="1" applyAlignment="1" applyProtection="1">
      <alignment horizontal="left" vertical="top" wrapText="1"/>
      <protection locked="0"/>
    </xf>
    <xf numFmtId="0" fontId="19" fillId="34" borderId="26" xfId="0" applyFont="1" applyFill="1" applyBorder="1" applyAlignment="1" applyProtection="1">
      <alignment horizontal="left" vertical="top" wrapText="1"/>
      <protection locked="0"/>
    </xf>
    <xf numFmtId="0" fontId="19" fillId="34" borderId="27" xfId="0" applyFont="1" applyFill="1" applyBorder="1" applyAlignment="1" applyProtection="1">
      <alignment horizontal="left" vertical="top" wrapText="1"/>
      <protection locked="0"/>
    </xf>
    <xf numFmtId="49" fontId="19" fillId="33" borderId="30" xfId="0" applyNumberFormat="1" applyFont="1" applyFill="1" applyBorder="1" applyAlignment="1" applyProtection="1">
      <alignment horizontal="left" vertical="top" wrapText="1"/>
      <protection hidden="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8" xfId="0" applyBorder="1" applyAlignment="1">
      <alignment horizontal="left" vertical="top" wrapText="1"/>
    </xf>
    <xf numFmtId="0" fontId="0" fillId="0" borderId="33" xfId="0" applyBorder="1" applyAlignment="1">
      <alignment horizontal="left" vertical="top" wrapText="1"/>
    </xf>
    <xf numFmtId="0" fontId="0" fillId="0" borderId="23" xfId="0" applyBorder="1" applyAlignment="1">
      <alignment horizontal="left" vertical="top" wrapText="1"/>
    </xf>
    <xf numFmtId="0" fontId="21" fillId="0" borderId="0" xfId="57" applyFont="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19" fillId="34" borderId="34" xfId="57" applyFont="1" applyFill="1" applyBorder="1" applyAlignment="1" applyProtection="1">
      <alignment horizontal="left" vertical="top" wrapText="1"/>
      <protection locked="0"/>
    </xf>
    <xf numFmtId="0" fontId="19" fillId="34" borderId="31" xfId="0" applyFont="1" applyFill="1" applyBorder="1" applyAlignment="1" applyProtection="1">
      <alignment horizontal="left" vertical="top" wrapText="1"/>
      <protection locked="0"/>
    </xf>
    <xf numFmtId="0" fontId="19" fillId="34" borderId="35" xfId="0" applyFont="1" applyFill="1" applyBorder="1" applyAlignment="1" applyProtection="1">
      <alignment horizontal="left" vertical="top" wrapText="1"/>
      <protection locked="0"/>
    </xf>
    <xf numFmtId="0" fontId="19" fillId="34" borderId="28" xfId="0" applyFont="1" applyFill="1" applyBorder="1" applyAlignment="1" applyProtection="1">
      <alignment horizontal="left" vertical="top" wrapText="1"/>
      <protection locked="0"/>
    </xf>
    <xf numFmtId="0" fontId="19" fillId="34" borderId="0" xfId="0" applyFont="1" applyFill="1" applyAlignment="1" applyProtection="1">
      <alignment horizontal="left" vertical="top" wrapText="1"/>
      <protection locked="0"/>
    </xf>
    <xf numFmtId="0" fontId="19" fillId="34" borderId="29" xfId="0" applyFont="1" applyFill="1" applyBorder="1" applyAlignment="1" applyProtection="1">
      <alignment horizontal="left" vertical="top" wrapText="1"/>
      <protection locked="0"/>
    </xf>
    <xf numFmtId="0" fontId="19" fillId="34" borderId="36" xfId="0" applyFont="1" applyFill="1" applyBorder="1" applyAlignment="1" applyProtection="1">
      <alignment horizontal="left" vertical="top" wrapText="1"/>
      <protection locked="0"/>
    </xf>
    <xf numFmtId="0" fontId="19" fillId="34" borderId="33" xfId="0" applyFont="1" applyFill="1" applyBorder="1" applyAlignment="1" applyProtection="1">
      <alignment horizontal="left" vertical="top" wrapText="1"/>
      <protection locked="0"/>
    </xf>
    <xf numFmtId="0" fontId="19" fillId="34" borderId="37" xfId="0" applyFont="1" applyFill="1" applyBorder="1" applyAlignment="1" applyProtection="1">
      <alignment horizontal="left" vertical="top" wrapText="1"/>
      <protection locked="0"/>
    </xf>
    <xf numFmtId="0" fontId="2" fillId="33" borderId="38"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0" fontId="0" fillId="0" borderId="40" xfId="0" applyBorder="1" applyAlignment="1" applyProtection="1">
      <alignment horizontal="center" wrapText="1"/>
      <protection hidden="1"/>
    </xf>
    <xf numFmtId="0" fontId="2" fillId="33" borderId="38" xfId="0" applyFont="1" applyFill="1" applyBorder="1" applyAlignment="1" applyProtection="1">
      <alignment horizontal="center"/>
      <protection hidden="1"/>
    </xf>
    <xf numFmtId="0" fontId="0" fillId="0" borderId="40" xfId="0" applyBorder="1" applyAlignment="1">
      <alignment horizontal="center"/>
    </xf>
    <xf numFmtId="49" fontId="19" fillId="33" borderId="41" xfId="0" applyNumberFormat="1" applyFont="1" applyFill="1" applyBorder="1" applyAlignment="1" applyProtection="1">
      <alignment horizontal="center" vertical="top" wrapText="1"/>
      <protection hidden="1"/>
    </xf>
    <xf numFmtId="0" fontId="0" fillId="0" borderId="42" xfId="0" applyBorder="1" applyAlignment="1">
      <alignment horizontal="center"/>
    </xf>
    <xf numFmtId="0" fontId="0" fillId="33" borderId="20" xfId="0" applyFill="1" applyBorder="1" applyAlignment="1" applyProtection="1">
      <alignment horizontal="left" vertical="top" wrapText="1"/>
      <protection hidden="1"/>
    </xf>
    <xf numFmtId="0" fontId="0" fillId="0" borderId="43"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21" xfId="0" applyFill="1" applyBorder="1" applyAlignment="1" applyProtection="1">
      <alignment horizontal="left" vertical="top" wrapText="1"/>
      <protection hidden="1"/>
    </xf>
    <xf numFmtId="0" fontId="0" fillId="33" borderId="30" xfId="0" applyFill="1" applyBorder="1" applyAlignment="1" applyProtection="1">
      <alignment horizontal="left" vertical="top" wrapText="1"/>
      <protection hidden="1"/>
    </xf>
    <xf numFmtId="0" fontId="0" fillId="33" borderId="31" xfId="0" applyFill="1" applyBorder="1" applyAlignment="1" applyProtection="1">
      <alignment horizontal="left" vertical="top" wrapText="1"/>
      <protection hidden="1"/>
    </xf>
    <xf numFmtId="0" fontId="0" fillId="33" borderId="32" xfId="0"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49" fontId="19" fillId="33" borderId="19"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2" fontId="37" fillId="38" borderId="44" xfId="0" applyNumberFormat="1" applyFont="1" applyFill="1" applyBorder="1" applyAlignment="1" applyProtection="1">
      <alignment horizontal="right" vertical="center" wrapText="1"/>
      <protection hidden="1"/>
    </xf>
    <xf numFmtId="2" fontId="37" fillId="38" borderId="43" xfId="0" applyNumberFormat="1" applyFont="1" applyFill="1" applyBorder="1" applyAlignment="1" applyProtection="1">
      <alignment horizontal="right" vertical="center" wrapText="1"/>
      <protection hidden="1"/>
    </xf>
    <xf numFmtId="0" fontId="37" fillId="38" borderId="44" xfId="0" applyFont="1" applyFill="1" applyBorder="1" applyAlignment="1" applyProtection="1">
      <alignment horizontal="left" vertical="center" wrapText="1"/>
      <protection hidden="1"/>
    </xf>
    <xf numFmtId="0" fontId="37" fillId="38" borderId="45" xfId="0" applyFont="1" applyFill="1" applyBorder="1" applyAlignment="1" applyProtection="1">
      <alignment horizontal="left" vertical="center" wrapText="1"/>
      <protection hidden="1"/>
    </xf>
    <xf numFmtId="0" fontId="37" fillId="38" borderId="43" xfId="0" applyFont="1" applyFill="1" applyBorder="1" applyAlignment="1" applyProtection="1">
      <alignment horizontal="left" vertical="center" wrapText="1"/>
      <protection hidden="1"/>
    </xf>
    <xf numFmtId="0" fontId="37" fillId="38" borderId="22" xfId="0" applyFont="1" applyFill="1" applyBorder="1" applyAlignment="1" applyProtection="1">
      <alignment horizontal="left" vertical="center" wrapText="1"/>
      <protection hidden="1"/>
    </xf>
    <xf numFmtId="0" fontId="20" fillId="39" borderId="15" xfId="0" applyFont="1" applyFill="1"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30" fillId="40" borderId="34" xfId="0" applyFont="1" applyFill="1" applyBorder="1" applyAlignment="1" applyProtection="1">
      <alignment horizontal="left" vertical="top" wrapText="1"/>
      <protection hidden="1"/>
    </xf>
    <xf numFmtId="0" fontId="0" fillId="0" borderId="35"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2" fontId="35" fillId="0" borderId="0" xfId="0" applyNumberFormat="1"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7" fillId="0" borderId="0" xfId="0" applyFont="1" applyAlignment="1" applyProtection="1">
      <alignment horizontal="left" wrapText="1"/>
      <protection hidden="1"/>
    </xf>
    <xf numFmtId="0" fontId="7" fillId="0" borderId="0" xfId="0" applyFont="1" applyAlignment="1" applyProtection="1">
      <alignment horizontal="left" wrapText="1"/>
      <protection hidden="1"/>
    </xf>
    <xf numFmtId="0" fontId="7" fillId="0" borderId="29" xfId="0" applyFont="1" applyBorder="1" applyAlignment="1" applyProtection="1">
      <alignment horizontal="left" wrapText="1"/>
      <protection hidden="1"/>
    </xf>
    <xf numFmtId="0" fontId="0" fillId="0" borderId="0" xfId="0" applyAlignment="1" applyProtection="1">
      <alignment horizontal="left" wrapText="1"/>
      <protection hidden="1"/>
    </xf>
    <xf numFmtId="0" fontId="0" fillId="0" borderId="29" xfId="0" applyBorder="1" applyAlignment="1" applyProtection="1">
      <alignment horizontal="left" wrapText="1"/>
      <protection hidden="1"/>
    </xf>
    <xf numFmtId="0" fontId="48"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4" fillId="0" borderId="0" xfId="0" applyFont="1" applyAlignment="1" applyProtection="1">
      <alignment horizontal="left" wrapText="1"/>
      <protection hidden="1"/>
    </xf>
    <xf numFmtId="0" fontId="19" fillId="0" borderId="28"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24" xfId="0" applyBorder="1" applyAlignment="1">
      <alignment horizontal="left" vertical="center" wrapText="1"/>
    </xf>
    <xf numFmtId="0" fontId="41" fillId="0" borderId="0" xfId="0" applyFont="1" applyBorder="1" applyAlignment="1" applyProtection="1">
      <alignment horizontal="center" vertical="center" wrapText="1"/>
      <protection hidden="1"/>
    </xf>
    <xf numFmtId="0" fontId="44" fillId="0" borderId="0" xfId="0" applyFont="1" applyAlignment="1" applyProtection="1">
      <alignment horizontal="left" vertical="center" wrapText="1"/>
      <protection hidden="1"/>
    </xf>
    <xf numFmtId="0" fontId="31" fillId="40" borderId="34" xfId="0" applyFont="1" applyFill="1" applyBorder="1" applyAlignment="1" applyProtection="1">
      <alignment horizontal="left" wrapText="1"/>
      <protection hidden="1"/>
    </xf>
    <xf numFmtId="0" fontId="31" fillId="0" borderId="31" xfId="0" applyFont="1" applyBorder="1" applyAlignment="1" applyProtection="1">
      <alignment horizontal="left" wrapText="1"/>
      <protection hidden="1"/>
    </xf>
    <xf numFmtId="0" fontId="31" fillId="0" borderId="35" xfId="0" applyFont="1" applyBorder="1" applyAlignment="1" applyProtection="1">
      <alignment horizontal="left" wrapText="1"/>
      <protection hidden="1"/>
    </xf>
    <xf numFmtId="0" fontId="2" fillId="34" borderId="28" xfId="0" applyFont="1" applyFill="1" applyBorder="1" applyAlignment="1" applyProtection="1">
      <alignment horizontal="left" wrapText="1"/>
      <protection hidden="1"/>
    </xf>
    <xf numFmtId="0" fontId="0" fillId="34" borderId="0" xfId="0" applyFill="1" applyBorder="1" applyAlignment="1" applyProtection="1">
      <alignment horizontal="left" wrapText="1"/>
      <protection hidden="1"/>
    </xf>
    <xf numFmtId="0" fontId="0" fillId="34" borderId="29" xfId="0" applyFill="1" applyBorder="1" applyAlignment="1" applyProtection="1">
      <alignment horizontal="left" wrapText="1"/>
      <protection hidden="1"/>
    </xf>
    <xf numFmtId="0" fontId="31" fillId="40" borderId="28" xfId="0" applyFont="1" applyFill="1" applyBorder="1" applyAlignment="1" applyProtection="1">
      <alignment horizontal="left" wrapText="1"/>
      <protection hidden="1"/>
    </xf>
    <xf numFmtId="0" fontId="31" fillId="0" borderId="0" xfId="0" applyFont="1" applyBorder="1" applyAlignment="1" applyProtection="1">
      <alignment horizontal="left" wrapText="1"/>
      <protection hidden="1"/>
    </xf>
    <xf numFmtId="0" fontId="31" fillId="0" borderId="29" xfId="0" applyFont="1" applyBorder="1" applyAlignment="1" applyProtection="1">
      <alignment horizontal="left" wrapText="1"/>
      <protection hidden="1"/>
    </xf>
    <xf numFmtId="0" fontId="31" fillId="40" borderId="36" xfId="0" applyFont="1" applyFill="1" applyBorder="1" applyAlignment="1" applyProtection="1">
      <alignment horizontal="left" wrapText="1"/>
      <protection hidden="1"/>
    </xf>
    <xf numFmtId="0" fontId="31" fillId="0" borderId="33" xfId="0" applyFont="1" applyBorder="1" applyAlignment="1" applyProtection="1">
      <alignment horizontal="left" wrapText="1"/>
      <protection hidden="1"/>
    </xf>
    <xf numFmtId="0" fontId="31" fillId="0" borderId="37" xfId="0" applyFont="1" applyBorder="1" applyAlignment="1" applyProtection="1">
      <alignment horizontal="left" wrapText="1"/>
      <protection hidden="1"/>
    </xf>
    <xf numFmtId="0" fontId="26"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4" fillId="0" borderId="24" xfId="0" applyFont="1" applyBorder="1" applyAlignment="1" applyProtection="1">
      <alignment horizontal="left" vertical="center" wrapText="1"/>
      <protection hidden="1"/>
    </xf>
    <xf numFmtId="0" fontId="19" fillId="0" borderId="28" xfId="0" applyFont="1" applyFill="1" applyBorder="1" applyAlignment="1" applyProtection="1">
      <alignment horizontal="left" vertical="center" wrapText="1"/>
      <protection hidden="1"/>
    </xf>
    <xf numFmtId="0" fontId="59" fillId="34" borderId="34" xfId="0" applyFont="1" applyFill="1" applyBorder="1" applyAlignment="1" applyProtection="1">
      <alignment horizontal="center" vertical="center" wrapText="1"/>
      <protection locked="0"/>
    </xf>
    <xf numFmtId="0" fontId="59" fillId="34" borderId="31" xfId="0" applyFont="1" applyFill="1" applyBorder="1" applyAlignment="1" applyProtection="1">
      <alignment horizontal="center" vertical="center" wrapText="1"/>
      <protection locked="0"/>
    </xf>
    <xf numFmtId="0" fontId="59" fillId="34" borderId="35" xfId="0" applyFont="1" applyFill="1" applyBorder="1" applyAlignment="1" applyProtection="1">
      <alignment horizontal="center" vertical="center" wrapText="1"/>
      <protection locked="0"/>
    </xf>
    <xf numFmtId="0" fontId="59" fillId="34" borderId="36" xfId="0" applyFont="1" applyFill="1" applyBorder="1" applyAlignment="1" applyProtection="1">
      <alignment horizontal="center" vertical="center" wrapText="1"/>
      <protection locked="0"/>
    </xf>
    <xf numFmtId="0" fontId="59" fillId="34" borderId="33" xfId="0" applyFont="1" applyFill="1" applyBorder="1" applyAlignment="1" applyProtection="1">
      <alignment horizontal="center" vertical="center" wrapText="1"/>
      <protection locked="0"/>
    </xf>
    <xf numFmtId="0" fontId="59" fillId="34" borderId="37" xfId="0" applyFont="1" applyFill="1" applyBorder="1" applyAlignment="1" applyProtection="1">
      <alignment horizontal="center" vertical="center" wrapText="1"/>
      <protection locked="0"/>
    </xf>
    <xf numFmtId="0" fontId="36" fillId="0" borderId="0" xfId="0" applyFont="1" applyAlignment="1" applyProtection="1">
      <alignment horizontal="center"/>
      <protection hidden="1"/>
    </xf>
    <xf numFmtId="0" fontId="36" fillId="0" borderId="0" xfId="0" applyFont="1" applyAlignment="1" applyProtection="1">
      <alignment horizontal="right" vertical="center" wrapText="1"/>
      <protection hidden="1"/>
    </xf>
    <xf numFmtId="0" fontId="14" fillId="0" borderId="28" xfId="0" applyFont="1" applyBorder="1" applyAlignment="1" applyProtection="1">
      <alignment horizontal="left" wrapText="1"/>
      <protection hidden="1"/>
    </xf>
    <xf numFmtId="0" fontId="1" fillId="35" borderId="46" xfId="0" applyFont="1" applyFill="1" applyBorder="1" applyAlignment="1" applyProtection="1">
      <alignment horizontal="center" vertical="center" wrapText="1"/>
      <protection hidden="1"/>
    </xf>
    <xf numFmtId="0" fontId="1" fillId="35" borderId="20" xfId="0" applyFont="1" applyFill="1" applyBorder="1" applyAlignment="1" applyProtection="1">
      <alignment horizontal="center" vertical="center" wrapText="1"/>
      <protection hidden="1"/>
    </xf>
    <xf numFmtId="0" fontId="37" fillId="38" borderId="44" xfId="0" applyFont="1" applyFill="1" applyBorder="1" applyAlignment="1" applyProtection="1">
      <alignment horizontal="right" vertical="center" wrapText="1"/>
      <protection hidden="1"/>
    </xf>
    <xf numFmtId="0" fontId="37" fillId="38" borderId="43" xfId="0" applyFont="1" applyFill="1" applyBorder="1" applyAlignment="1" applyProtection="1">
      <alignment horizontal="right" vertical="center" wrapText="1"/>
      <protection hidden="1"/>
    </xf>
    <xf numFmtId="0" fontId="29" fillId="0" borderId="43" xfId="0" applyFont="1" applyBorder="1" applyAlignment="1" applyProtection="1">
      <alignment horizontal="center" vertical="center" wrapText="1"/>
      <protection hidden="1"/>
    </xf>
    <xf numFmtId="0" fontId="0" fillId="0" borderId="43" xfId="0" applyBorder="1" applyAlignment="1">
      <alignment horizontal="center" vertical="center" wrapText="1"/>
    </xf>
    <xf numFmtId="0" fontId="7" fillId="0" borderId="0" xfId="0" applyFont="1" applyAlignment="1" applyProtection="1">
      <alignment horizontal="left" vertical="center" wrapText="1"/>
      <protection hidden="1"/>
    </xf>
    <xf numFmtId="0" fontId="11" fillId="0" borderId="44" xfId="0" applyFont="1" applyFill="1" applyBorder="1" applyAlignment="1" applyProtection="1">
      <alignment horizontal="left" vertical="center" wrapText="1"/>
      <protection hidden="1"/>
    </xf>
    <xf numFmtId="0" fontId="0" fillId="0" borderId="44" xfId="0" applyBorder="1" applyAlignment="1">
      <alignment horizontal="left" vertical="center" wrapText="1"/>
    </xf>
    <xf numFmtId="0" fontId="41" fillId="0" borderId="0" xfId="0" applyFont="1" applyAlignment="1" applyProtection="1">
      <alignment horizontal="left" wrapText="1"/>
      <protection hidden="1"/>
    </xf>
    <xf numFmtId="0" fontId="41" fillId="0" borderId="0" xfId="0" applyFont="1" applyAlignment="1">
      <alignment horizontal="left" wrapText="1"/>
    </xf>
    <xf numFmtId="0" fontId="0" fillId="0" borderId="33" xfId="0" applyBorder="1" applyAlignment="1" applyProtection="1">
      <alignment horizontal="left" vertical="center" wrapText="1"/>
      <protection hidden="1"/>
    </xf>
    <xf numFmtId="0" fontId="0" fillId="0" borderId="33" xfId="0" applyBorder="1" applyAlignment="1">
      <alignment horizontal="left" vertical="center" wrapText="1"/>
    </xf>
    <xf numFmtId="0" fontId="36" fillId="0" borderId="0" xfId="0" applyFont="1" applyAlignment="1" applyProtection="1">
      <alignment horizontal="center" vertical="center" wrapText="1"/>
      <protection hidden="1"/>
    </xf>
    <xf numFmtId="0" fontId="0" fillId="0" borderId="19"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25" fillId="0" borderId="28" xfId="0" applyFont="1" applyFill="1" applyBorder="1" applyAlignment="1" applyProtection="1">
      <alignment horizontal="left" vertical="center" wrapText="1"/>
      <protection hidden="1"/>
    </xf>
    <xf numFmtId="0" fontId="56"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45" fillId="41" borderId="0" xfId="0" applyFont="1" applyFill="1" applyAlignment="1" applyProtection="1">
      <alignment horizontal="left" vertical="center" wrapText="1"/>
      <protection hidden="1"/>
    </xf>
    <xf numFmtId="0" fontId="45"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6"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41" fillId="0" borderId="0" xfId="0" applyNumberFormat="1" applyFont="1" applyBorder="1" applyAlignment="1" applyProtection="1">
      <alignment horizontal="center" vertical="center" wrapText="1"/>
      <protection hidden="1"/>
    </xf>
    <xf numFmtId="0" fontId="35" fillId="0" borderId="0" xfId="0" applyFont="1" applyAlignment="1" applyProtection="1">
      <alignment horizontal="center"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xdr:col>
      <xdr:colOff>657225</xdr:colOff>
      <xdr:row>5</xdr:row>
      <xdr:rowOff>0</xdr:rowOff>
    </xdr:to>
    <xdr:pic>
      <xdr:nvPicPr>
        <xdr:cNvPr id="1" name="Picture 12" descr="color-seal-3-inch"/>
        <xdr:cNvPicPr preferRelativeResize="1">
          <a:picLocks noChangeAspect="1"/>
        </xdr:cNvPicPr>
      </xdr:nvPicPr>
      <xdr:blipFill>
        <a:blip r:embed="rId1"/>
        <a:stretch>
          <a:fillRect/>
        </a:stretch>
      </xdr:blipFill>
      <xdr:spPr>
        <a:xfrm>
          <a:off x="314325" y="0"/>
          <a:ext cx="12096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3"/>
  <sheetViews>
    <sheetView showGridLines="0" showRowColHeaders="0" tabSelected="1" zoomScale="115" zoomScaleNormal="115" zoomScalePageLayoutView="0" workbookViewId="0" topLeftCell="A1">
      <selection activeCell="B1" sqref="B1:K1"/>
    </sheetView>
  </sheetViews>
  <sheetFormatPr defaultColWidth="9.140625" defaultRowHeight="12.75"/>
  <cols>
    <col min="1" max="1" width="13.00390625" style="3" customWidth="1"/>
    <col min="2" max="2" width="11.00390625" style="3" customWidth="1"/>
    <col min="3" max="3" width="9.8515625" style="3" customWidth="1"/>
    <col min="4" max="4" width="15.00390625" style="3" customWidth="1"/>
    <col min="5" max="5" width="8.28125" style="3" customWidth="1"/>
    <col min="6" max="6" width="14.421875" style="3" customWidth="1"/>
    <col min="7" max="7" width="11.8515625" style="3" customWidth="1"/>
    <col min="8" max="8" width="11.140625" style="3" customWidth="1"/>
    <col min="9" max="9" width="10.8515625" style="3" customWidth="1"/>
    <col min="10" max="10" width="10.421875" style="3" customWidth="1"/>
    <col min="11" max="11" width="13.140625" style="3" customWidth="1"/>
    <col min="12" max="16384" width="9.140625" style="3" customWidth="1"/>
  </cols>
  <sheetData>
    <row r="1" spans="2:11" ht="15" customHeight="1">
      <c r="B1" s="38"/>
      <c r="C1" s="38"/>
      <c r="D1" s="38"/>
      <c r="E1" s="38"/>
      <c r="F1" s="38"/>
      <c r="G1" s="38"/>
      <c r="H1" s="38"/>
      <c r="I1" s="38"/>
      <c r="J1" s="38"/>
      <c r="K1" s="38"/>
    </row>
    <row r="2" spans="1:11" ht="18" customHeight="1">
      <c r="A2" s="163" t="s">
        <v>77</v>
      </c>
      <c r="B2" s="163"/>
      <c r="C2" s="163"/>
      <c r="D2" s="163"/>
      <c r="E2" s="163"/>
      <c r="F2" s="163"/>
      <c r="G2" s="163"/>
      <c r="H2" s="163"/>
      <c r="I2" s="163"/>
      <c r="J2" s="163"/>
      <c r="K2" s="163"/>
    </row>
    <row r="3" spans="1:12" ht="18" customHeight="1">
      <c r="A3" s="179" t="s">
        <v>76</v>
      </c>
      <c r="B3" s="40"/>
      <c r="C3" s="40"/>
      <c r="D3" s="40"/>
      <c r="E3" s="40"/>
      <c r="F3" s="40"/>
      <c r="G3" s="40"/>
      <c r="H3" s="40"/>
      <c r="I3" s="40"/>
      <c r="J3" s="40"/>
      <c r="K3" s="40"/>
      <c r="L3" s="4"/>
    </row>
    <row r="4" spans="1:12" ht="18" customHeight="1">
      <c r="A4" s="42"/>
      <c r="B4" s="44"/>
      <c r="C4" s="163" t="s">
        <v>28</v>
      </c>
      <c r="D4" s="163"/>
      <c r="E4" s="163"/>
      <c r="F4" s="163"/>
      <c r="G4" s="163"/>
      <c r="H4" s="163"/>
      <c r="I4" s="163"/>
      <c r="J4" s="164" t="s">
        <v>29</v>
      </c>
      <c r="K4" s="164"/>
      <c r="L4" s="4"/>
    </row>
    <row r="5" spans="1:12" ht="18" customHeight="1">
      <c r="A5" s="42"/>
      <c r="B5" s="44"/>
      <c r="C5" s="163" t="s">
        <v>18</v>
      </c>
      <c r="D5" s="163"/>
      <c r="E5" s="163"/>
      <c r="F5" s="163"/>
      <c r="G5" s="163"/>
      <c r="H5" s="163"/>
      <c r="I5" s="163"/>
      <c r="J5" s="164" t="s">
        <v>102</v>
      </c>
      <c r="K5" s="164"/>
      <c r="L5" s="4"/>
    </row>
    <row r="6" spans="1:12" ht="18" customHeight="1">
      <c r="A6" s="177"/>
      <c r="B6" s="178"/>
      <c r="C6" s="178"/>
      <c r="D6" s="178"/>
      <c r="E6" s="178"/>
      <c r="F6" s="178"/>
      <c r="G6" s="178"/>
      <c r="H6" s="178"/>
      <c r="I6" s="178"/>
      <c r="J6" s="178"/>
      <c r="K6" s="178"/>
      <c r="L6" s="4"/>
    </row>
    <row r="7" spans="1:12" ht="15" customHeight="1">
      <c r="A7" s="141" t="s">
        <v>16</v>
      </c>
      <c r="B7" s="142"/>
      <c r="C7" s="142"/>
      <c r="D7" s="142"/>
      <c r="E7" s="142"/>
      <c r="F7" s="142"/>
      <c r="G7" s="142"/>
      <c r="H7" s="142"/>
      <c r="I7" s="142"/>
      <c r="J7" s="142"/>
      <c r="K7" s="143"/>
      <c r="L7" s="4"/>
    </row>
    <row r="8" spans="1:12" ht="15" customHeight="1">
      <c r="A8" s="144" t="s">
        <v>3</v>
      </c>
      <c r="B8" s="145"/>
      <c r="C8" s="145"/>
      <c r="D8" s="145"/>
      <c r="E8" s="145"/>
      <c r="F8" s="145"/>
      <c r="G8" s="145"/>
      <c r="H8" s="145"/>
      <c r="I8" s="145"/>
      <c r="J8" s="145"/>
      <c r="K8" s="146"/>
      <c r="L8" s="4"/>
    </row>
    <row r="9" spans="1:12" ht="15" customHeight="1">
      <c r="A9" s="147" t="s">
        <v>30</v>
      </c>
      <c r="B9" s="148"/>
      <c r="C9" s="148"/>
      <c r="D9" s="148"/>
      <c r="E9" s="148"/>
      <c r="F9" s="148"/>
      <c r="G9" s="148"/>
      <c r="H9" s="148"/>
      <c r="I9" s="148"/>
      <c r="J9" s="148"/>
      <c r="K9" s="149"/>
      <c r="L9" s="4"/>
    </row>
    <row r="10" spans="1:12" ht="15" customHeight="1">
      <c r="A10" s="150" t="s">
        <v>31</v>
      </c>
      <c r="B10" s="151"/>
      <c r="C10" s="151"/>
      <c r="D10" s="151"/>
      <c r="E10" s="151"/>
      <c r="F10" s="151"/>
      <c r="G10" s="151"/>
      <c r="H10" s="151"/>
      <c r="I10" s="151"/>
      <c r="J10" s="151"/>
      <c r="K10" s="152"/>
      <c r="L10" s="4"/>
    </row>
    <row r="11" spans="1:12" ht="15" customHeight="1">
      <c r="A11" s="181"/>
      <c r="B11" s="181"/>
      <c r="C11" s="181"/>
      <c r="D11" s="181"/>
      <c r="E11" s="181"/>
      <c r="F11" s="181"/>
      <c r="G11" s="181"/>
      <c r="H11" s="181"/>
      <c r="I11" s="181"/>
      <c r="J11" s="181"/>
      <c r="K11" s="181"/>
      <c r="L11" s="4"/>
    </row>
    <row r="12" spans="1:12" ht="15" customHeight="1">
      <c r="A12" s="182"/>
      <c r="B12" s="182"/>
      <c r="C12" s="182"/>
      <c r="D12" s="182"/>
      <c r="E12" s="182"/>
      <c r="F12" s="182"/>
      <c r="G12" s="182"/>
      <c r="H12" s="182"/>
      <c r="I12" s="182"/>
      <c r="J12" s="182"/>
      <c r="K12" s="182"/>
      <c r="L12" s="4"/>
    </row>
    <row r="13" spans="1:11" ht="15" customHeight="1">
      <c r="A13" s="153" t="s">
        <v>71</v>
      </c>
      <c r="B13" s="154"/>
      <c r="C13" s="183"/>
      <c r="D13" s="183"/>
      <c r="E13" s="183"/>
      <c r="F13" s="183"/>
      <c r="G13" s="183"/>
      <c r="H13" s="183"/>
      <c r="I13" s="183"/>
      <c r="J13" s="183"/>
      <c r="K13" s="183"/>
    </row>
    <row r="14" spans="1:11" ht="24.75" customHeight="1">
      <c r="A14" s="154"/>
      <c r="B14" s="154"/>
      <c r="C14" s="157"/>
      <c r="D14" s="158"/>
      <c r="E14" s="158"/>
      <c r="F14" s="158"/>
      <c r="G14" s="158"/>
      <c r="H14" s="158"/>
      <c r="I14" s="159"/>
      <c r="J14" s="184"/>
      <c r="K14" s="44"/>
    </row>
    <row r="15" spans="1:11" ht="24.75" customHeight="1">
      <c r="A15" s="154"/>
      <c r="B15" s="154"/>
      <c r="C15" s="160"/>
      <c r="D15" s="161"/>
      <c r="E15" s="161"/>
      <c r="F15" s="161"/>
      <c r="G15" s="161"/>
      <c r="H15" s="161"/>
      <c r="I15" s="162"/>
      <c r="J15" s="184"/>
      <c r="K15" s="183"/>
    </row>
    <row r="16" spans="1:11" ht="15" customHeight="1">
      <c r="A16" s="154"/>
      <c r="B16" s="154"/>
      <c r="C16" s="183"/>
      <c r="D16" s="183"/>
      <c r="E16" s="183"/>
      <c r="F16" s="183"/>
      <c r="G16" s="183"/>
      <c r="H16" s="183"/>
      <c r="I16" s="183"/>
      <c r="J16" s="183"/>
      <c r="K16" s="183"/>
    </row>
    <row r="17" spans="1:11" ht="15" customHeight="1">
      <c r="A17" s="42"/>
      <c r="B17" s="44"/>
      <c r="C17" s="44"/>
      <c r="D17" s="44"/>
      <c r="E17" s="44"/>
      <c r="F17" s="44"/>
      <c r="G17" s="44"/>
      <c r="H17" s="44"/>
      <c r="I17" s="44"/>
      <c r="J17" s="44"/>
      <c r="K17" s="44"/>
    </row>
    <row r="18" spans="1:11" ht="15" customHeight="1">
      <c r="A18" s="42"/>
      <c r="B18" s="44"/>
      <c r="C18" s="44"/>
      <c r="D18" s="44"/>
      <c r="E18" s="44"/>
      <c r="F18" s="44"/>
      <c r="G18" s="44"/>
      <c r="H18" s="44"/>
      <c r="I18" s="44"/>
      <c r="J18" s="44"/>
      <c r="K18" s="44"/>
    </row>
    <row r="19" spans="1:11" ht="24.75" customHeight="1" thickBot="1">
      <c r="A19" s="155" t="s">
        <v>0</v>
      </c>
      <c r="B19" s="155"/>
      <c r="C19" s="155"/>
      <c r="D19" s="155"/>
      <c r="E19" s="155"/>
      <c r="F19" s="155"/>
      <c r="G19" s="155"/>
      <c r="H19" s="155"/>
      <c r="I19" s="155"/>
      <c r="J19" s="155"/>
      <c r="K19" s="155"/>
    </row>
    <row r="20" spans="1:12" ht="18" customHeight="1" thickTop="1">
      <c r="A20" s="61"/>
      <c r="B20" s="51"/>
      <c r="C20" s="51"/>
      <c r="D20" s="51"/>
      <c r="E20" s="51"/>
      <c r="F20" s="51"/>
      <c r="G20" s="51"/>
      <c r="H20" s="51"/>
      <c r="I20" s="51"/>
      <c r="J20" s="51"/>
      <c r="K20" s="51"/>
      <c r="L20" s="5"/>
    </row>
    <row r="21" spans="2:11" ht="15" customHeight="1">
      <c r="B21" s="134" t="s">
        <v>17</v>
      </c>
      <c r="C21" s="129"/>
      <c r="D21" s="129"/>
      <c r="E21" s="130"/>
      <c r="F21" s="20">
        <v>1420</v>
      </c>
      <c r="G21" s="135" t="s">
        <v>2</v>
      </c>
      <c r="H21" s="136"/>
      <c r="I21" s="136"/>
      <c r="J21" s="136"/>
      <c r="K21" s="136"/>
    </row>
    <row r="22" spans="2:11" ht="15" customHeight="1">
      <c r="B22" s="134" t="s">
        <v>26</v>
      </c>
      <c r="C22" s="129"/>
      <c r="D22" s="129"/>
      <c r="E22" s="130"/>
      <c r="F22" s="20">
        <v>6.1</v>
      </c>
      <c r="G22" s="135" t="s">
        <v>1</v>
      </c>
      <c r="H22" s="136"/>
      <c r="I22" s="136"/>
      <c r="J22" s="6">
        <f>F22</f>
        <v>6.1</v>
      </c>
      <c r="K22" s="7" t="s">
        <v>1</v>
      </c>
    </row>
    <row r="23" spans="2:11" ht="15" customHeight="1">
      <c r="B23" s="134" t="s">
        <v>14</v>
      </c>
      <c r="C23" s="129"/>
      <c r="D23" s="129"/>
      <c r="E23" s="130"/>
      <c r="F23" s="20">
        <v>0.93</v>
      </c>
      <c r="G23" s="135" t="s">
        <v>101</v>
      </c>
      <c r="H23" s="136"/>
      <c r="I23" s="136"/>
      <c r="J23" s="8">
        <f>F23</f>
        <v>0.93</v>
      </c>
      <c r="K23" s="7" t="s">
        <v>73</v>
      </c>
    </row>
    <row r="24" spans="2:11" ht="15" customHeight="1">
      <c r="B24" s="134" t="s">
        <v>22</v>
      </c>
      <c r="C24" s="129"/>
      <c r="D24" s="129"/>
      <c r="E24" s="130"/>
      <c r="F24" s="20">
        <v>25</v>
      </c>
      <c r="G24" s="156" t="s">
        <v>6</v>
      </c>
      <c r="H24" s="136"/>
      <c r="I24" s="136"/>
      <c r="J24" s="6">
        <f>(F24)</f>
        <v>25</v>
      </c>
      <c r="K24" s="7" t="s">
        <v>6</v>
      </c>
    </row>
    <row r="25" spans="1:11" ht="15" customHeight="1">
      <c r="A25" s="42"/>
      <c r="B25" s="42"/>
      <c r="C25" s="42"/>
      <c r="D25" s="42"/>
      <c r="E25" s="42"/>
      <c r="F25" s="42"/>
      <c r="G25" s="42"/>
      <c r="H25" s="42"/>
      <c r="I25" s="42"/>
      <c r="J25" s="6">
        <f>J24+273</f>
        <v>298</v>
      </c>
      <c r="K25" s="7" t="s">
        <v>69</v>
      </c>
    </row>
    <row r="26" spans="1:11" ht="15" customHeight="1" thickBot="1">
      <c r="A26" s="42"/>
      <c r="B26" s="42"/>
      <c r="C26" s="42"/>
      <c r="D26" s="42"/>
      <c r="E26" s="42"/>
      <c r="F26" s="42"/>
      <c r="G26" s="42"/>
      <c r="H26" s="42"/>
      <c r="I26" s="42"/>
      <c r="J26" s="44"/>
      <c r="K26" s="44"/>
    </row>
    <row r="27" spans="1:11" ht="24.75" customHeight="1" thickBot="1" thickTop="1">
      <c r="A27" s="42"/>
      <c r="B27" s="42"/>
      <c r="C27" s="42"/>
      <c r="D27" s="42"/>
      <c r="E27" s="62"/>
      <c r="F27" s="22" t="s">
        <v>70</v>
      </c>
      <c r="G27" s="180"/>
      <c r="H27" s="44"/>
      <c r="I27" s="44"/>
      <c r="J27" s="44"/>
      <c r="K27" s="44"/>
    </row>
    <row r="28" spans="1:11" ht="15" customHeight="1" thickTop="1">
      <c r="A28" s="42"/>
      <c r="B28" s="44"/>
      <c r="C28" s="44"/>
      <c r="D28" s="44"/>
      <c r="E28" s="44"/>
      <c r="F28" s="44"/>
      <c r="G28" s="44"/>
      <c r="H28" s="44"/>
      <c r="I28" s="44"/>
      <c r="J28" s="44"/>
      <c r="K28" s="44"/>
    </row>
    <row r="29" spans="1:11" ht="15" customHeight="1" thickBot="1">
      <c r="A29" s="137"/>
      <c r="B29" s="138"/>
      <c r="C29" s="138"/>
      <c r="D29" s="138"/>
      <c r="E29" s="138"/>
      <c r="F29" s="138"/>
      <c r="G29" s="138"/>
      <c r="H29" s="138"/>
      <c r="I29" s="138"/>
      <c r="J29" s="138"/>
      <c r="K29" s="138"/>
    </row>
    <row r="30" spans="1:11" ht="18" customHeight="1" thickTop="1">
      <c r="A30" s="50"/>
      <c r="B30" s="51"/>
      <c r="C30" s="51"/>
      <c r="D30" s="51"/>
      <c r="E30" s="51"/>
      <c r="F30" s="51"/>
      <c r="G30" s="51"/>
      <c r="H30" s="51"/>
      <c r="I30" s="51"/>
      <c r="J30" s="51"/>
      <c r="K30" s="51"/>
    </row>
    <row r="31" spans="1:11" ht="24.75" customHeight="1">
      <c r="A31" s="53" t="s">
        <v>4</v>
      </c>
      <c r="B31" s="53"/>
      <c r="C31" s="53"/>
      <c r="D31" s="53"/>
      <c r="E31" s="53"/>
      <c r="F31" s="53"/>
      <c r="G31" s="53"/>
      <c r="H31" s="53"/>
      <c r="I31" s="53"/>
      <c r="J31" s="53"/>
      <c r="K31" s="53"/>
    </row>
    <row r="32" spans="1:11" ht="15" customHeight="1">
      <c r="A32" s="133"/>
      <c r="B32" s="44"/>
      <c r="C32" s="44"/>
      <c r="D32" s="44"/>
      <c r="E32" s="44"/>
      <c r="F32" s="44"/>
      <c r="G32" s="44"/>
      <c r="H32" s="44"/>
      <c r="I32" s="44"/>
      <c r="J32" s="44"/>
      <c r="K32" s="44"/>
    </row>
    <row r="33" spans="2:11" ht="15" customHeight="1">
      <c r="B33" s="126" t="s">
        <v>97</v>
      </c>
      <c r="C33" s="129"/>
      <c r="D33" s="129"/>
      <c r="E33" s="130"/>
      <c r="F33" s="18">
        <v>1</v>
      </c>
      <c r="G33" s="135" t="s">
        <v>7</v>
      </c>
      <c r="H33" s="136"/>
      <c r="I33" s="136"/>
      <c r="J33" s="136"/>
      <c r="K33" s="136"/>
    </row>
    <row r="34" spans="2:11" ht="15" customHeight="1">
      <c r="B34" s="126" t="s">
        <v>72</v>
      </c>
      <c r="C34" s="127"/>
      <c r="D34" s="127"/>
      <c r="E34" s="128"/>
      <c r="F34" s="23">
        <f>353/J25</f>
        <v>1.1845637583892616</v>
      </c>
      <c r="G34" s="135" t="s">
        <v>74</v>
      </c>
      <c r="H34" s="136"/>
      <c r="I34" s="136"/>
      <c r="J34" s="136"/>
      <c r="K34" s="136"/>
    </row>
    <row r="35" spans="2:11" ht="15" customHeight="1">
      <c r="B35" s="126" t="s">
        <v>8</v>
      </c>
      <c r="C35" s="129"/>
      <c r="D35" s="129"/>
      <c r="E35" s="130"/>
      <c r="F35" s="18">
        <v>9.81</v>
      </c>
      <c r="G35" s="135" t="s">
        <v>75</v>
      </c>
      <c r="H35" s="136"/>
      <c r="I35" s="136"/>
      <c r="J35" s="136"/>
      <c r="K35" s="136"/>
    </row>
    <row r="36" spans="2:11" ht="15" customHeight="1">
      <c r="B36" s="126" t="s">
        <v>12</v>
      </c>
      <c r="C36" s="129"/>
      <c r="D36" s="129"/>
      <c r="E36" s="130"/>
      <c r="F36" s="18">
        <v>0.7</v>
      </c>
      <c r="G36" s="165"/>
      <c r="H36" s="129"/>
      <c r="I36" s="129"/>
      <c r="J36" s="129"/>
      <c r="K36" s="129"/>
    </row>
    <row r="37" spans="1:11" ht="15" customHeight="1">
      <c r="A37" s="133"/>
      <c r="B37" s="44"/>
      <c r="C37" s="44"/>
      <c r="D37" s="44"/>
      <c r="E37" s="44"/>
      <c r="F37" s="44"/>
      <c r="G37" s="44"/>
      <c r="H37" s="44"/>
      <c r="I37" s="44"/>
      <c r="J37" s="44"/>
      <c r="K37" s="44"/>
    </row>
    <row r="38" spans="1:11" ht="15" customHeight="1">
      <c r="A38" s="133"/>
      <c r="B38" s="44"/>
      <c r="C38" s="44"/>
      <c r="D38" s="44"/>
      <c r="E38" s="44"/>
      <c r="F38" s="44"/>
      <c r="G38" s="44"/>
      <c r="H38" s="44"/>
      <c r="I38" s="44"/>
      <c r="J38" s="44"/>
      <c r="K38" s="44"/>
    </row>
    <row r="39" spans="2:11" ht="15" customHeight="1">
      <c r="B39" s="131" t="s">
        <v>95</v>
      </c>
      <c r="C39" s="132"/>
      <c r="D39" s="132"/>
      <c r="E39" s="132"/>
      <c r="F39" s="132"/>
      <c r="G39" s="132"/>
      <c r="H39" s="132"/>
      <c r="I39" s="132"/>
      <c r="J39" s="132"/>
      <c r="K39" s="132"/>
    </row>
    <row r="40" spans="1:11" ht="15" customHeight="1">
      <c r="A40" s="133"/>
      <c r="B40" s="44"/>
      <c r="C40" s="44"/>
      <c r="D40" s="44"/>
      <c r="E40" s="44"/>
      <c r="F40" s="44"/>
      <c r="G40" s="44"/>
      <c r="H40" s="44"/>
      <c r="I40" s="44"/>
      <c r="J40" s="44"/>
      <c r="K40" s="44"/>
    </row>
    <row r="41" spans="1:11" ht="15" customHeight="1">
      <c r="A41" s="133"/>
      <c r="B41" s="44"/>
      <c r="C41" s="44"/>
      <c r="D41" s="44"/>
      <c r="E41" s="44"/>
      <c r="F41" s="44"/>
      <c r="G41" s="44"/>
      <c r="H41" s="44"/>
      <c r="I41" s="44"/>
      <c r="J41" s="44"/>
      <c r="K41" s="44"/>
    </row>
    <row r="42" spans="1:11" ht="15" customHeight="1">
      <c r="A42" s="133"/>
      <c r="B42" s="44"/>
      <c r="C42" s="44"/>
      <c r="D42" s="44"/>
      <c r="E42" s="44"/>
      <c r="F42" s="44"/>
      <c r="G42" s="44"/>
      <c r="H42" s="44"/>
      <c r="I42" s="44"/>
      <c r="J42" s="44"/>
      <c r="K42" s="44"/>
    </row>
    <row r="43" spans="1:11" ht="34.5" customHeight="1">
      <c r="A43" s="185">
        <f>IF(H142&gt;2000,"STOP ! ! !  -  DO NOT USE THIS WORKSHEET","")</f>
      </c>
      <c r="B43" s="186"/>
      <c r="C43" s="186"/>
      <c r="D43" s="186"/>
      <c r="E43" s="186"/>
      <c r="F43" s="186"/>
      <c r="G43" s="186"/>
      <c r="H43" s="186"/>
      <c r="I43" s="186"/>
      <c r="J43" s="186"/>
      <c r="K43" s="186"/>
    </row>
    <row r="44" spans="1:11" ht="34.5" customHeight="1">
      <c r="A44" s="185">
        <f>IF(H142&gt;2000,"FLAME TEMPERATURE EXCEEDS 2,000 °F","")</f>
      </c>
      <c r="B44" s="186"/>
      <c r="C44" s="186"/>
      <c r="D44" s="186"/>
      <c r="E44" s="186"/>
      <c r="F44" s="186"/>
      <c r="G44" s="186"/>
      <c r="H44" s="186"/>
      <c r="I44" s="186"/>
      <c r="J44" s="186"/>
      <c r="K44" s="186"/>
    </row>
    <row r="45" spans="1:11" ht="15" customHeight="1">
      <c r="A45" s="133"/>
      <c r="B45" s="44"/>
      <c r="C45" s="44"/>
      <c r="D45" s="44"/>
      <c r="E45" s="44"/>
      <c r="F45" s="44"/>
      <c r="G45" s="44"/>
      <c r="H45" s="44"/>
      <c r="I45" s="44"/>
      <c r="J45" s="44"/>
      <c r="K45" s="44"/>
    </row>
    <row r="46" spans="1:11" ht="15" customHeight="1">
      <c r="A46" s="133"/>
      <c r="B46" s="44"/>
      <c r="C46" s="44"/>
      <c r="D46" s="44"/>
      <c r="E46" s="44"/>
      <c r="F46" s="44"/>
      <c r="G46" s="44"/>
      <c r="H46" s="44"/>
      <c r="I46" s="44"/>
      <c r="J46" s="44"/>
      <c r="K46" s="44"/>
    </row>
    <row r="47" spans="1:11" ht="15" customHeight="1">
      <c r="A47" s="133"/>
      <c r="B47" s="44"/>
      <c r="C47" s="44"/>
      <c r="D47" s="44"/>
      <c r="E47" s="44"/>
      <c r="F47" s="44"/>
      <c r="G47" s="44"/>
      <c r="H47" s="44"/>
      <c r="I47" s="44"/>
      <c r="J47" s="44"/>
      <c r="K47" s="44"/>
    </row>
    <row r="48" spans="1:11" ht="18" customHeight="1" thickBot="1">
      <c r="A48" s="137"/>
      <c r="B48" s="138"/>
      <c r="C48" s="138"/>
      <c r="D48" s="138"/>
      <c r="E48" s="138"/>
      <c r="F48" s="138"/>
      <c r="G48" s="138"/>
      <c r="H48" s="138"/>
      <c r="I48" s="138"/>
      <c r="J48" s="138"/>
      <c r="K48" s="138"/>
    </row>
    <row r="49" spans="1:11" ht="18" customHeight="1" thickTop="1">
      <c r="A49" s="50"/>
      <c r="B49" s="51"/>
      <c r="C49" s="51"/>
      <c r="D49" s="51"/>
      <c r="E49" s="51"/>
      <c r="F49" s="51"/>
      <c r="G49" s="51"/>
      <c r="H49" s="51"/>
      <c r="I49" s="51"/>
      <c r="J49" s="51"/>
      <c r="K49" s="51"/>
    </row>
    <row r="50" spans="1:11" ht="24.75" customHeight="1">
      <c r="A50" s="53" t="s">
        <v>9</v>
      </c>
      <c r="B50" s="125"/>
      <c r="C50" s="125"/>
      <c r="D50" s="125"/>
      <c r="E50" s="125"/>
      <c r="F50" s="125"/>
      <c r="G50" s="125"/>
      <c r="H50" s="125"/>
      <c r="I50" s="125"/>
      <c r="J50" s="125"/>
      <c r="K50" s="125"/>
    </row>
    <row r="51" spans="2:11" ht="15" customHeight="1">
      <c r="B51" s="187" t="s">
        <v>84</v>
      </c>
      <c r="C51" s="188"/>
      <c r="D51" s="188"/>
      <c r="E51" s="188"/>
      <c r="F51" s="188"/>
      <c r="G51" s="188"/>
      <c r="H51" s="188"/>
      <c r="I51" s="63"/>
      <c r="J51" s="44"/>
      <c r="K51" s="44"/>
    </row>
    <row r="52" spans="1:11" ht="15" customHeight="1">
      <c r="A52" s="38"/>
      <c r="B52" s="38"/>
      <c r="C52" s="38"/>
      <c r="D52" s="38"/>
      <c r="E52" s="38"/>
      <c r="F52" s="38"/>
      <c r="G52" s="38"/>
      <c r="H52" s="38"/>
      <c r="I52" s="38"/>
      <c r="J52" s="38"/>
      <c r="K52" s="38"/>
    </row>
    <row r="53" spans="1:11" ht="30" customHeight="1">
      <c r="A53" s="60" t="s">
        <v>85</v>
      </c>
      <c r="B53" s="48"/>
      <c r="C53" s="48"/>
      <c r="D53" s="48"/>
      <c r="E53" s="43" t="s">
        <v>98</v>
      </c>
      <c r="F53" s="44"/>
      <c r="G53" s="44"/>
      <c r="H53" s="44"/>
      <c r="I53" s="44"/>
      <c r="J53" s="44"/>
      <c r="K53" s="44"/>
    </row>
    <row r="54" spans="1:11" ht="15" customHeight="1">
      <c r="A54" s="38"/>
      <c r="B54" s="38"/>
      <c r="C54" s="38"/>
      <c r="D54" s="38"/>
      <c r="E54" s="38"/>
      <c r="F54" s="38"/>
      <c r="G54" s="38"/>
      <c r="H54" s="38"/>
      <c r="I54" s="38"/>
      <c r="J54" s="38"/>
      <c r="K54" s="38"/>
    </row>
    <row r="55" spans="1:11" ht="15" customHeight="1">
      <c r="A55" s="52" t="s">
        <v>32</v>
      </c>
      <c r="B55" s="48"/>
      <c r="C55" s="48"/>
      <c r="D55" s="48"/>
      <c r="E55" s="42"/>
      <c r="F55" s="44"/>
      <c r="G55" s="44"/>
      <c r="H55" s="44"/>
      <c r="I55" s="44"/>
      <c r="J55" s="44"/>
      <c r="K55" s="44"/>
    </row>
    <row r="56" spans="1:11" ht="15" customHeight="1">
      <c r="A56" s="189" t="s">
        <v>34</v>
      </c>
      <c r="B56" s="48"/>
      <c r="C56" s="48"/>
      <c r="D56" s="48"/>
      <c r="E56" s="172" t="s">
        <v>33</v>
      </c>
      <c r="F56" s="44"/>
      <c r="G56" s="44"/>
      <c r="H56" s="44"/>
      <c r="I56" s="44"/>
      <c r="J56" s="44"/>
      <c r="K56" s="44"/>
    </row>
    <row r="57" spans="1:11" ht="15" customHeight="1">
      <c r="A57" s="52" t="s">
        <v>36</v>
      </c>
      <c r="B57" s="48"/>
      <c r="C57" s="48"/>
      <c r="D57" s="48"/>
      <c r="E57" s="41" t="s">
        <v>35</v>
      </c>
      <c r="F57" s="44"/>
      <c r="G57" s="44"/>
      <c r="H57" s="44"/>
      <c r="I57" s="44"/>
      <c r="J57" s="44"/>
      <c r="K57" s="44"/>
    </row>
    <row r="58" spans="1:11" ht="15" customHeight="1">
      <c r="A58" s="52" t="s">
        <v>38</v>
      </c>
      <c r="B58" s="48"/>
      <c r="C58" s="48"/>
      <c r="D58" s="48"/>
      <c r="E58" s="41" t="s">
        <v>37</v>
      </c>
      <c r="F58" s="44"/>
      <c r="G58" s="44"/>
      <c r="H58" s="44"/>
      <c r="I58" s="44"/>
      <c r="J58" s="44"/>
      <c r="K58" s="44"/>
    </row>
    <row r="59" spans="1:11" ht="15" customHeight="1">
      <c r="A59" s="52" t="s">
        <v>40</v>
      </c>
      <c r="B59" s="48"/>
      <c r="C59" s="48"/>
      <c r="D59" s="48"/>
      <c r="E59" s="41" t="s">
        <v>39</v>
      </c>
      <c r="F59" s="44"/>
      <c r="G59" s="44"/>
      <c r="H59" s="44"/>
      <c r="I59" s="44"/>
      <c r="J59" s="44"/>
      <c r="K59" s="44"/>
    </row>
    <row r="60" spans="1:11" ht="15" customHeight="1">
      <c r="A60" s="52" t="s">
        <v>99</v>
      </c>
      <c r="B60" s="48"/>
      <c r="C60" s="48"/>
      <c r="D60" s="48"/>
      <c r="E60" s="41" t="s">
        <v>41</v>
      </c>
      <c r="F60" s="44"/>
      <c r="G60" s="44"/>
      <c r="H60" s="44"/>
      <c r="I60" s="44"/>
      <c r="J60" s="44"/>
      <c r="K60" s="44"/>
    </row>
    <row r="61" spans="1:11" ht="15" customHeight="1">
      <c r="A61" s="190" t="s">
        <v>43</v>
      </c>
      <c r="B61" s="48"/>
      <c r="C61" s="48"/>
      <c r="D61" s="48"/>
      <c r="E61" s="41" t="s">
        <v>42</v>
      </c>
      <c r="F61" s="44"/>
      <c r="G61" s="44"/>
      <c r="H61" s="44"/>
      <c r="I61" s="44"/>
      <c r="J61" s="44"/>
      <c r="K61" s="44"/>
    </row>
    <row r="62" spans="1:11" ht="15" customHeight="1">
      <c r="A62" s="52" t="s">
        <v>45</v>
      </c>
      <c r="B62" s="48"/>
      <c r="C62" s="48"/>
      <c r="D62" s="48"/>
      <c r="E62" s="41" t="s">
        <v>44</v>
      </c>
      <c r="F62" s="44"/>
      <c r="G62" s="44"/>
      <c r="H62" s="44"/>
      <c r="I62" s="44"/>
      <c r="J62" s="44"/>
      <c r="K62" s="44"/>
    </row>
    <row r="63" spans="1:11" ht="15" customHeight="1">
      <c r="A63" s="52" t="s">
        <v>47</v>
      </c>
      <c r="B63" s="48"/>
      <c r="C63" s="48"/>
      <c r="D63" s="48"/>
      <c r="E63" s="41" t="s">
        <v>46</v>
      </c>
      <c r="F63" s="44"/>
      <c r="G63" s="44"/>
      <c r="H63" s="44"/>
      <c r="I63" s="44"/>
      <c r="J63" s="44"/>
      <c r="K63" s="44"/>
    </row>
    <row r="64" spans="1:11" ht="15" customHeight="1">
      <c r="A64" s="38"/>
      <c r="B64" s="38"/>
      <c r="C64" s="38"/>
      <c r="D64" s="38"/>
      <c r="E64" s="38"/>
      <c r="F64" s="38"/>
      <c r="G64" s="38"/>
      <c r="H64" s="38"/>
      <c r="I64" s="38"/>
      <c r="J64" s="38"/>
      <c r="K64" s="38"/>
    </row>
    <row r="65" spans="1:11" ht="15" customHeight="1">
      <c r="A65" s="38"/>
      <c r="B65" s="38"/>
      <c r="C65" s="38"/>
      <c r="D65" s="38"/>
      <c r="E65" s="38"/>
      <c r="F65" s="38"/>
      <c r="G65" s="38"/>
      <c r="H65" s="38"/>
      <c r="I65" s="38"/>
      <c r="J65" s="38"/>
      <c r="K65" s="38"/>
    </row>
    <row r="66" spans="1:11" ht="24.75" customHeight="1">
      <c r="A66" s="191"/>
      <c r="B66" s="48"/>
      <c r="C66" s="48"/>
      <c r="D66" s="46" t="s">
        <v>11</v>
      </c>
      <c r="E66" s="44"/>
      <c r="F66" s="44"/>
      <c r="G66" s="44"/>
      <c r="H66" s="44"/>
      <c r="I66" s="44"/>
      <c r="J66" s="44"/>
      <c r="K66" s="44"/>
    </row>
    <row r="67" spans="1:11" ht="15" customHeight="1">
      <c r="A67" s="38"/>
      <c r="B67" s="38"/>
      <c r="C67" s="38"/>
      <c r="D67" s="38"/>
      <c r="E67" s="38"/>
      <c r="F67" s="38"/>
      <c r="G67" s="38"/>
      <c r="H67" s="38"/>
      <c r="I67" s="38"/>
      <c r="J67" s="38"/>
      <c r="K67" s="38"/>
    </row>
    <row r="68" spans="1:11" ht="24.75" customHeight="1">
      <c r="A68" s="49" t="s">
        <v>87</v>
      </c>
      <c r="B68" s="48"/>
      <c r="C68" s="48"/>
      <c r="D68" s="48"/>
      <c r="E68" s="140" t="s">
        <v>86</v>
      </c>
      <c r="F68" s="44"/>
      <c r="G68" s="44"/>
      <c r="H68" s="44"/>
      <c r="I68" s="44"/>
      <c r="J68" s="44"/>
      <c r="K68" s="44"/>
    </row>
    <row r="69" spans="1:11" ht="15" customHeight="1">
      <c r="A69" s="38"/>
      <c r="B69" s="38"/>
      <c r="C69" s="38"/>
      <c r="D69" s="38"/>
      <c r="E69" s="38"/>
      <c r="F69" s="38"/>
      <c r="G69" s="38"/>
      <c r="H69" s="38"/>
      <c r="I69" s="38"/>
      <c r="J69" s="38"/>
      <c r="K69" s="38"/>
    </row>
    <row r="70" spans="1:11" ht="15" customHeight="1">
      <c r="A70" s="52" t="s">
        <v>32</v>
      </c>
      <c r="B70" s="48"/>
      <c r="C70" s="48"/>
      <c r="D70" s="48"/>
      <c r="E70" s="42"/>
      <c r="F70" s="44"/>
      <c r="G70" s="44"/>
      <c r="H70" s="44"/>
      <c r="I70" s="44"/>
      <c r="J70" s="44"/>
      <c r="K70" s="44"/>
    </row>
    <row r="71" spans="1:11" ht="15" customHeight="1">
      <c r="A71" s="52" t="s">
        <v>36</v>
      </c>
      <c r="B71" s="48"/>
      <c r="C71" s="48"/>
      <c r="D71" s="48"/>
      <c r="E71" s="41" t="s">
        <v>35</v>
      </c>
      <c r="F71" s="42"/>
      <c r="G71" s="42"/>
      <c r="H71" s="42"/>
      <c r="I71" s="42"/>
      <c r="J71" s="42"/>
      <c r="K71" s="42"/>
    </row>
    <row r="72" spans="1:11" ht="15" customHeight="1">
      <c r="A72" s="52" t="s">
        <v>51</v>
      </c>
      <c r="B72" s="48"/>
      <c r="C72" s="48"/>
      <c r="D72" s="48"/>
      <c r="E72" s="41" t="s">
        <v>53</v>
      </c>
      <c r="F72" s="42"/>
      <c r="G72" s="42"/>
      <c r="H72" s="42"/>
      <c r="I72" s="42"/>
      <c r="J72" s="42"/>
      <c r="K72" s="42"/>
    </row>
    <row r="73" spans="1:11" ht="15" customHeight="1">
      <c r="A73" s="190" t="s">
        <v>52</v>
      </c>
      <c r="B73" s="48"/>
      <c r="C73" s="48"/>
      <c r="D73" s="48"/>
      <c r="E73" s="41" t="s">
        <v>54</v>
      </c>
      <c r="F73" s="42"/>
      <c r="G73" s="42"/>
      <c r="H73" s="42"/>
      <c r="I73" s="42"/>
      <c r="J73" s="42"/>
      <c r="K73" s="42"/>
    </row>
    <row r="74" spans="1:11" ht="15" customHeight="1">
      <c r="A74" s="38"/>
      <c r="B74" s="38"/>
      <c r="C74" s="38"/>
      <c r="D74" s="38"/>
      <c r="E74" s="38"/>
      <c r="F74" s="38"/>
      <c r="G74" s="38"/>
      <c r="H74" s="38"/>
      <c r="I74" s="38"/>
      <c r="J74" s="38"/>
      <c r="K74" s="38"/>
    </row>
    <row r="75" spans="1:11" ht="24.75" customHeight="1">
      <c r="A75" s="47" t="s">
        <v>78</v>
      </c>
      <c r="B75" s="48"/>
      <c r="C75" s="48"/>
      <c r="D75" s="48"/>
      <c r="E75" s="139">
        <f>F36*F21</f>
        <v>993.9999999999999</v>
      </c>
      <c r="F75" s="139"/>
      <c r="G75" s="65" t="s">
        <v>2</v>
      </c>
      <c r="H75" s="65"/>
      <c r="I75" s="65"/>
      <c r="J75" s="65"/>
      <c r="K75" s="65"/>
    </row>
    <row r="76" spans="1:11" ht="15" customHeight="1">
      <c r="A76" s="38"/>
      <c r="B76" s="38"/>
      <c r="C76" s="38"/>
      <c r="D76" s="38"/>
      <c r="E76" s="38"/>
      <c r="F76" s="38"/>
      <c r="G76" s="38"/>
      <c r="H76" s="38"/>
      <c r="I76" s="38"/>
      <c r="J76" s="38"/>
      <c r="K76" s="38"/>
    </row>
    <row r="77" spans="1:11" ht="15" customHeight="1">
      <c r="A77" s="38"/>
      <c r="B77" s="38"/>
      <c r="C77" s="38"/>
      <c r="D77" s="38"/>
      <c r="E77" s="38"/>
      <c r="F77" s="38"/>
      <c r="G77" s="38"/>
      <c r="H77" s="38"/>
      <c r="I77" s="38"/>
      <c r="J77" s="38"/>
      <c r="K77" s="38"/>
    </row>
    <row r="78" spans="1:11" ht="24.75" customHeight="1">
      <c r="A78" s="191"/>
      <c r="B78" s="191"/>
      <c r="C78" s="191"/>
      <c r="D78" s="46" t="s">
        <v>25</v>
      </c>
      <c r="E78" s="46"/>
      <c r="F78" s="46"/>
      <c r="G78" s="46"/>
      <c r="H78" s="46"/>
      <c r="I78" s="46"/>
      <c r="J78" s="46"/>
      <c r="K78" s="46"/>
    </row>
    <row r="79" spans="1:11" ht="15" customHeight="1">
      <c r="A79" s="38"/>
      <c r="B79" s="38"/>
      <c r="C79" s="38"/>
      <c r="D79" s="38"/>
      <c r="E79" s="38"/>
      <c r="F79" s="38"/>
      <c r="G79" s="38"/>
      <c r="H79" s="38"/>
      <c r="I79" s="38"/>
      <c r="J79" s="38"/>
      <c r="K79" s="38"/>
    </row>
    <row r="80" spans="1:11" ht="24.75" customHeight="1">
      <c r="A80" s="49" t="s">
        <v>89</v>
      </c>
      <c r="B80" s="48"/>
      <c r="C80" s="48"/>
      <c r="D80" s="48"/>
      <c r="E80" s="140" t="s">
        <v>88</v>
      </c>
      <c r="F80" s="44"/>
      <c r="G80" s="44"/>
      <c r="H80" s="44"/>
      <c r="I80" s="44"/>
      <c r="J80" s="44"/>
      <c r="K80" s="44"/>
    </row>
    <row r="81" spans="1:11" ht="24.75" customHeight="1">
      <c r="A81" s="49" t="s">
        <v>10</v>
      </c>
      <c r="B81" s="48"/>
      <c r="C81" s="48"/>
      <c r="D81" s="48"/>
      <c r="E81" s="46" t="s">
        <v>90</v>
      </c>
      <c r="F81" s="44"/>
      <c r="G81" s="44"/>
      <c r="H81" s="44"/>
      <c r="I81" s="44"/>
      <c r="J81" s="44"/>
      <c r="K81" s="44"/>
    </row>
    <row r="82" spans="1:11" ht="15" customHeight="1">
      <c r="A82" s="42"/>
      <c r="B82" s="44"/>
      <c r="C82" s="44"/>
      <c r="D82" s="44"/>
      <c r="E82" s="44"/>
      <c r="F82" s="44"/>
      <c r="G82" s="44"/>
      <c r="H82" s="44"/>
      <c r="I82" s="44"/>
      <c r="J82" s="44"/>
      <c r="K82" s="44"/>
    </row>
    <row r="83" spans="1:11" ht="15" customHeight="1">
      <c r="A83" s="52" t="s">
        <v>32</v>
      </c>
      <c r="B83" s="48"/>
      <c r="C83" s="48"/>
      <c r="D83" s="48"/>
      <c r="E83" s="42"/>
      <c r="F83" s="44"/>
      <c r="G83" s="44"/>
      <c r="H83" s="44"/>
      <c r="I83" s="44"/>
      <c r="J83" s="44"/>
      <c r="K83" s="44"/>
    </row>
    <row r="84" spans="1:11" ht="15" customHeight="1">
      <c r="A84" s="52" t="s">
        <v>56</v>
      </c>
      <c r="B84" s="48"/>
      <c r="C84" s="48"/>
      <c r="D84" s="48"/>
      <c r="E84" s="41" t="s">
        <v>55</v>
      </c>
      <c r="F84" s="42"/>
      <c r="G84" s="42"/>
      <c r="H84" s="42"/>
      <c r="I84" s="42"/>
      <c r="J84" s="42"/>
      <c r="K84" s="42"/>
    </row>
    <row r="85" spans="1:11" ht="15" customHeight="1">
      <c r="A85" s="52" t="s">
        <v>10</v>
      </c>
      <c r="B85" s="48"/>
      <c r="C85" s="48"/>
      <c r="D85" s="48"/>
      <c r="E85" s="41" t="s">
        <v>50</v>
      </c>
      <c r="F85" s="42"/>
      <c r="G85" s="42"/>
      <c r="H85" s="42"/>
      <c r="I85" s="42"/>
      <c r="J85" s="42"/>
      <c r="K85" s="42"/>
    </row>
    <row r="86" spans="1:11" ht="15" customHeight="1">
      <c r="A86" s="38"/>
      <c r="B86" s="38"/>
      <c r="C86" s="38"/>
      <c r="D86" s="38"/>
      <c r="E86" s="38"/>
      <c r="F86" s="38"/>
      <c r="G86" s="38"/>
      <c r="H86" s="38"/>
      <c r="I86" s="38"/>
      <c r="J86" s="38"/>
      <c r="K86" s="38"/>
    </row>
    <row r="87" spans="1:11" ht="24.75" customHeight="1">
      <c r="A87" s="47" t="s">
        <v>10</v>
      </c>
      <c r="B87" s="48"/>
      <c r="C87" s="48"/>
      <c r="D87" s="48"/>
      <c r="E87" s="64">
        <f>((4*J23)/3.141592654)^(1/2)</f>
        <v>1.088169461273881</v>
      </c>
      <c r="F87" s="64"/>
      <c r="G87" s="65" t="s">
        <v>1</v>
      </c>
      <c r="H87" s="65"/>
      <c r="I87" s="65"/>
      <c r="J87" s="65"/>
      <c r="K87" s="65"/>
    </row>
    <row r="88" spans="1:11" ht="15" customHeight="1">
      <c r="A88" s="38"/>
      <c r="B88" s="38"/>
      <c r="C88" s="38"/>
      <c r="D88" s="38"/>
      <c r="E88" s="38"/>
      <c r="F88" s="38"/>
      <c r="G88" s="38"/>
      <c r="H88" s="38"/>
      <c r="I88" s="38"/>
      <c r="J88" s="38"/>
      <c r="K88" s="38"/>
    </row>
    <row r="89" spans="1:11" ht="18" customHeight="1" thickBot="1">
      <c r="A89" s="45"/>
      <c r="B89" s="45"/>
      <c r="C89" s="45"/>
      <c r="D89" s="45"/>
      <c r="E89" s="45"/>
      <c r="F89" s="45"/>
      <c r="G89" s="45"/>
      <c r="H89" s="45"/>
      <c r="I89" s="45"/>
      <c r="J89" s="45"/>
      <c r="K89" s="45"/>
    </row>
    <row r="90" spans="1:11" ht="18" customHeight="1" thickTop="1">
      <c r="A90" s="50"/>
      <c r="B90" s="51"/>
      <c r="C90" s="51"/>
      <c r="D90" s="51"/>
      <c r="E90" s="51"/>
      <c r="F90" s="51"/>
      <c r="G90" s="51"/>
      <c r="H90" s="51"/>
      <c r="I90" s="51"/>
      <c r="J90" s="51"/>
      <c r="K90" s="51"/>
    </row>
    <row r="91" spans="1:11" ht="15" customHeight="1">
      <c r="A91" s="38"/>
      <c r="B91" s="38"/>
      <c r="C91" s="38"/>
      <c r="D91" s="38"/>
      <c r="E91" s="38"/>
      <c r="F91" s="38"/>
      <c r="G91" s="38"/>
      <c r="H91" s="38"/>
      <c r="I91" s="38"/>
      <c r="J91" s="38"/>
      <c r="K91" s="38"/>
    </row>
    <row r="92" spans="1:11" ht="15" customHeight="1">
      <c r="A92" s="38"/>
      <c r="B92" s="38"/>
      <c r="C92" s="38"/>
      <c r="D92" s="38"/>
      <c r="E92" s="38"/>
      <c r="F92" s="38"/>
      <c r="G92" s="38"/>
      <c r="H92" s="38"/>
      <c r="I92" s="38"/>
      <c r="J92" s="38"/>
      <c r="K92" s="38"/>
    </row>
    <row r="93" spans="1:11" ht="15" customHeight="1">
      <c r="A93" s="38"/>
      <c r="B93" s="38"/>
      <c r="C93" s="38"/>
      <c r="D93" s="38"/>
      <c r="E93" s="38"/>
      <c r="F93" s="38"/>
      <c r="G93" s="38"/>
      <c r="H93" s="38"/>
      <c r="I93" s="38"/>
      <c r="J93" s="38"/>
      <c r="K93" s="38"/>
    </row>
    <row r="94" spans="1:11" ht="15" customHeight="1">
      <c r="A94" s="38"/>
      <c r="B94" s="38"/>
      <c r="C94" s="38"/>
      <c r="D94" s="38"/>
      <c r="E94" s="38"/>
      <c r="F94" s="38"/>
      <c r="G94" s="38"/>
      <c r="H94" s="38"/>
      <c r="I94" s="38"/>
      <c r="J94" s="38"/>
      <c r="K94" s="38"/>
    </row>
    <row r="95" spans="1:11" ht="24.75" customHeight="1">
      <c r="A95" s="191"/>
      <c r="B95" s="48"/>
      <c r="C95" s="48"/>
      <c r="D95" s="46" t="s">
        <v>13</v>
      </c>
      <c r="E95" s="46"/>
      <c r="F95" s="46"/>
      <c r="G95" s="46"/>
      <c r="H95" s="46"/>
      <c r="I95" s="46"/>
      <c r="J95" s="46"/>
      <c r="K95" s="46"/>
    </row>
    <row r="96" spans="1:11" ht="15" customHeight="1">
      <c r="A96" s="38"/>
      <c r="B96" s="38"/>
      <c r="C96" s="38"/>
      <c r="D96" s="38"/>
      <c r="E96" s="38"/>
      <c r="F96" s="38"/>
      <c r="G96" s="38"/>
      <c r="H96" s="38"/>
      <c r="I96" s="38"/>
      <c r="J96" s="38"/>
      <c r="K96" s="38"/>
    </row>
    <row r="97" spans="1:11" ht="24.75" customHeight="1">
      <c r="A97" s="49" t="s">
        <v>91</v>
      </c>
      <c r="B97" s="48"/>
      <c r="C97" s="48"/>
      <c r="D97" s="48"/>
      <c r="E97" s="46" t="s">
        <v>92</v>
      </c>
      <c r="F97" s="46"/>
      <c r="G97" s="46"/>
      <c r="H97" s="46"/>
      <c r="I97" s="46"/>
      <c r="J97" s="46"/>
      <c r="K97" s="46"/>
    </row>
    <row r="98" spans="1:11" ht="15" customHeight="1">
      <c r="A98" s="38"/>
      <c r="B98" s="38"/>
      <c r="C98" s="38"/>
      <c r="D98" s="38"/>
      <c r="E98" s="38"/>
      <c r="F98" s="38"/>
      <c r="G98" s="38"/>
      <c r="H98" s="38"/>
      <c r="I98" s="38"/>
      <c r="J98" s="38"/>
      <c r="K98" s="38"/>
    </row>
    <row r="99" spans="1:11" ht="15" customHeight="1">
      <c r="A99" s="52" t="s">
        <v>32</v>
      </c>
      <c r="B99" s="48"/>
      <c r="C99" s="48"/>
      <c r="D99" s="48"/>
      <c r="E99" s="42"/>
      <c r="F99" s="44"/>
      <c r="G99" s="44"/>
      <c r="H99" s="44"/>
      <c r="I99" s="44"/>
      <c r="J99" s="44"/>
      <c r="K99" s="44"/>
    </row>
    <row r="100" spans="1:11" ht="15" customHeight="1">
      <c r="A100" s="52" t="s">
        <v>47</v>
      </c>
      <c r="B100" s="48"/>
      <c r="C100" s="48"/>
      <c r="D100" s="48"/>
      <c r="E100" s="41" t="s">
        <v>48</v>
      </c>
      <c r="F100" s="42"/>
      <c r="G100" s="42"/>
      <c r="H100" s="42"/>
      <c r="I100" s="42"/>
      <c r="J100" s="42"/>
      <c r="K100" s="42"/>
    </row>
    <row r="101" spans="1:11" ht="15" customHeight="1">
      <c r="A101" s="52" t="s">
        <v>51</v>
      </c>
      <c r="B101" s="48"/>
      <c r="C101" s="48"/>
      <c r="D101" s="48"/>
      <c r="E101" s="41" t="s">
        <v>49</v>
      </c>
      <c r="F101" s="42"/>
      <c r="G101" s="42"/>
      <c r="H101" s="42"/>
      <c r="I101" s="42"/>
      <c r="J101" s="42"/>
      <c r="K101" s="42"/>
    </row>
    <row r="102" spans="1:11" ht="15" customHeight="1">
      <c r="A102" s="52" t="s">
        <v>10</v>
      </c>
      <c r="B102" s="48"/>
      <c r="C102" s="48"/>
      <c r="D102" s="48"/>
      <c r="E102" s="41" t="s">
        <v>50</v>
      </c>
      <c r="F102" s="42"/>
      <c r="G102" s="42"/>
      <c r="H102" s="42"/>
      <c r="I102" s="42"/>
      <c r="J102" s="42"/>
      <c r="K102" s="42"/>
    </row>
    <row r="103" spans="1:11" ht="15" customHeight="1">
      <c r="A103" s="38"/>
      <c r="B103" s="38"/>
      <c r="C103" s="38"/>
      <c r="D103" s="38"/>
      <c r="E103" s="38"/>
      <c r="F103" s="38"/>
      <c r="G103" s="38"/>
      <c r="H103" s="38"/>
      <c r="I103" s="38"/>
      <c r="J103" s="38"/>
      <c r="K103" s="38"/>
    </row>
    <row r="104" spans="1:11" ht="24.75" customHeight="1">
      <c r="A104" s="47" t="s">
        <v>79</v>
      </c>
      <c r="B104" s="48"/>
      <c r="C104" s="48"/>
      <c r="D104" s="48"/>
      <c r="E104" s="64">
        <f>-1.02+0.083*((F21)^(2/5))/E87</f>
        <v>0.37090316884809416</v>
      </c>
      <c r="F104" s="64"/>
      <c r="G104" s="37"/>
      <c r="H104" s="37"/>
      <c r="I104" s="37"/>
      <c r="J104" s="37"/>
      <c r="K104" s="37"/>
    </row>
    <row r="105" spans="1:11" ht="15" customHeight="1">
      <c r="A105" s="38"/>
      <c r="B105" s="38"/>
      <c r="C105" s="38"/>
      <c r="D105" s="38"/>
      <c r="E105" s="38"/>
      <c r="F105" s="38"/>
      <c r="G105" s="38"/>
      <c r="H105" s="38"/>
      <c r="I105" s="38"/>
      <c r="J105" s="38"/>
      <c r="K105" s="38"/>
    </row>
    <row r="106" spans="1:11" ht="24.75" customHeight="1">
      <c r="A106" s="47" t="s">
        <v>80</v>
      </c>
      <c r="B106" s="48"/>
      <c r="C106" s="48"/>
      <c r="D106" s="48"/>
      <c r="E106" s="64">
        <f>E104*E87</f>
        <v>0.40360550143020596</v>
      </c>
      <c r="F106" s="64"/>
      <c r="G106" s="65" t="s">
        <v>1</v>
      </c>
      <c r="H106" s="65"/>
      <c r="I106" s="65"/>
      <c r="J106" s="65"/>
      <c r="K106" s="65"/>
    </row>
    <row r="107" spans="1:11" ht="15" customHeight="1">
      <c r="A107" s="38"/>
      <c r="B107" s="38"/>
      <c r="C107" s="38"/>
      <c r="D107" s="38"/>
      <c r="E107" s="38"/>
      <c r="F107" s="38"/>
      <c r="G107" s="38"/>
      <c r="H107" s="38"/>
      <c r="I107" s="38"/>
      <c r="J107" s="38"/>
      <c r="K107" s="38"/>
    </row>
    <row r="108" spans="1:11" ht="15" customHeight="1">
      <c r="A108" s="38"/>
      <c r="B108" s="38"/>
      <c r="C108" s="38"/>
      <c r="D108" s="38"/>
      <c r="E108" s="38"/>
      <c r="F108" s="38"/>
      <c r="G108" s="38"/>
      <c r="H108" s="38"/>
      <c r="I108" s="38"/>
      <c r="J108" s="38"/>
      <c r="K108" s="38"/>
    </row>
    <row r="109" spans="1:11" ht="15" customHeight="1">
      <c r="A109" s="38"/>
      <c r="B109" s="38"/>
      <c r="C109" s="38"/>
      <c r="D109" s="38"/>
      <c r="E109" s="38"/>
      <c r="F109" s="38"/>
      <c r="G109" s="38"/>
      <c r="H109" s="38"/>
      <c r="I109" s="38"/>
      <c r="J109" s="38"/>
      <c r="K109" s="38"/>
    </row>
    <row r="110" spans="1:11" ht="15" customHeight="1">
      <c r="A110" s="38"/>
      <c r="B110" s="38"/>
      <c r="C110" s="38"/>
      <c r="D110" s="38"/>
      <c r="E110" s="38"/>
      <c r="F110" s="38"/>
      <c r="G110" s="38"/>
      <c r="H110" s="38"/>
      <c r="I110" s="38"/>
      <c r="J110" s="38"/>
      <c r="K110" s="38"/>
    </row>
    <row r="111" spans="1:11" ht="15" customHeight="1">
      <c r="A111" s="38"/>
      <c r="B111" s="38"/>
      <c r="C111" s="38"/>
      <c r="D111" s="38"/>
      <c r="E111" s="38"/>
      <c r="F111" s="38"/>
      <c r="G111" s="38"/>
      <c r="H111" s="38"/>
      <c r="I111" s="38"/>
      <c r="J111" s="38"/>
      <c r="K111" s="38"/>
    </row>
    <row r="112" spans="1:11" ht="15" customHeight="1">
      <c r="A112" s="38"/>
      <c r="B112" s="38"/>
      <c r="C112" s="38"/>
      <c r="D112" s="38"/>
      <c r="E112" s="38"/>
      <c r="F112" s="38"/>
      <c r="G112" s="38"/>
      <c r="H112" s="38"/>
      <c r="I112" s="38"/>
      <c r="J112" s="38"/>
      <c r="K112" s="38"/>
    </row>
    <row r="113" spans="1:11" ht="24.75" customHeight="1">
      <c r="A113" s="191"/>
      <c r="B113" s="191"/>
      <c r="C113" s="191"/>
      <c r="D113" s="46" t="s">
        <v>64</v>
      </c>
      <c r="E113" s="46"/>
      <c r="F113" s="46"/>
      <c r="G113" s="46"/>
      <c r="H113" s="46"/>
      <c r="I113" s="46"/>
      <c r="J113" s="46"/>
      <c r="K113" s="46"/>
    </row>
    <row r="114" spans="1:11" ht="15" customHeight="1">
      <c r="A114" s="38"/>
      <c r="B114" s="38"/>
      <c r="C114" s="38"/>
      <c r="D114" s="38"/>
      <c r="E114" s="38"/>
      <c r="F114" s="38"/>
      <c r="G114" s="38"/>
      <c r="H114" s="38"/>
      <c r="I114" s="38"/>
      <c r="J114" s="38"/>
      <c r="K114" s="38"/>
    </row>
    <row r="115" spans="1:11" ht="24.75" customHeight="1">
      <c r="A115" s="47" t="s">
        <v>65</v>
      </c>
      <c r="B115" s="48"/>
      <c r="C115" s="48"/>
      <c r="D115" s="48"/>
      <c r="E115" s="175" t="s">
        <v>81</v>
      </c>
      <c r="F115" s="176"/>
      <c r="G115" s="176"/>
      <c r="H115" s="176"/>
      <c r="I115" s="176"/>
      <c r="J115" s="176"/>
      <c r="K115" s="176"/>
    </row>
    <row r="116" spans="1:11" ht="15" customHeight="1">
      <c r="A116" s="38"/>
      <c r="B116" s="38"/>
      <c r="C116" s="38"/>
      <c r="D116" s="38"/>
      <c r="E116" s="38"/>
      <c r="F116" s="38"/>
      <c r="G116" s="38"/>
      <c r="H116" s="38"/>
      <c r="I116" s="38"/>
      <c r="J116" s="38"/>
      <c r="K116" s="38"/>
    </row>
    <row r="117" spans="1:11" ht="15" customHeight="1">
      <c r="A117" s="52" t="s">
        <v>66</v>
      </c>
      <c r="B117" s="48"/>
      <c r="C117" s="48"/>
      <c r="D117" s="48"/>
      <c r="E117" s="42"/>
      <c r="F117" s="44"/>
      <c r="G117" s="44"/>
      <c r="H117" s="44"/>
      <c r="I117" s="44"/>
      <c r="J117" s="44"/>
      <c r="K117" s="44"/>
    </row>
    <row r="118" spans="1:11" ht="15" customHeight="1">
      <c r="A118" s="52" t="s">
        <v>67</v>
      </c>
      <c r="B118" s="48"/>
      <c r="C118" s="48"/>
      <c r="D118" s="48"/>
      <c r="E118" s="41" t="s">
        <v>68</v>
      </c>
      <c r="F118" s="41"/>
      <c r="G118" s="41"/>
      <c r="H118" s="41"/>
      <c r="I118" s="41"/>
      <c r="J118" s="41"/>
      <c r="K118" s="41"/>
    </row>
    <row r="119" spans="1:11" ht="15" customHeight="1">
      <c r="A119" s="52" t="s">
        <v>51</v>
      </c>
      <c r="B119" s="48"/>
      <c r="C119" s="48"/>
      <c r="D119" s="48"/>
      <c r="E119" s="41" t="s">
        <v>49</v>
      </c>
      <c r="F119" s="44"/>
      <c r="G119" s="44"/>
      <c r="H119" s="44"/>
      <c r="I119" s="44"/>
      <c r="J119" s="44"/>
      <c r="K119" s="44"/>
    </row>
    <row r="120" spans="1:11" ht="15" customHeight="1">
      <c r="A120" s="52" t="s">
        <v>10</v>
      </c>
      <c r="B120" s="48"/>
      <c r="C120" s="48"/>
      <c r="D120" s="48"/>
      <c r="E120" s="41" t="s">
        <v>50</v>
      </c>
      <c r="F120" s="44"/>
      <c r="G120" s="44"/>
      <c r="H120" s="44"/>
      <c r="I120" s="44"/>
      <c r="J120" s="44"/>
      <c r="K120" s="44"/>
    </row>
    <row r="121" spans="1:11" ht="15" customHeight="1">
      <c r="A121" s="38"/>
      <c r="B121" s="38"/>
      <c r="C121" s="38"/>
      <c r="D121" s="38"/>
      <c r="E121" s="38"/>
      <c r="F121" s="38"/>
      <c r="G121" s="38"/>
      <c r="H121" s="38"/>
      <c r="I121" s="38"/>
      <c r="J121" s="38"/>
      <c r="K121" s="38"/>
    </row>
    <row r="122" spans="1:11" ht="24.75" customHeight="1">
      <c r="A122" s="47" t="s">
        <v>65</v>
      </c>
      <c r="B122" s="48"/>
      <c r="C122" s="48"/>
      <c r="D122" s="48"/>
      <c r="E122" s="192">
        <f>ROUND((-1.02*E87)+0.235*((F21)^(2/5)),2)</f>
        <v>3.18</v>
      </c>
      <c r="F122" s="192"/>
      <c r="G122" s="65" t="s">
        <v>1</v>
      </c>
      <c r="H122" s="65"/>
      <c r="I122" s="65"/>
      <c r="J122" s="65"/>
      <c r="K122" s="65"/>
    </row>
    <row r="123" spans="1:11" ht="15" customHeight="1">
      <c r="A123" s="38"/>
      <c r="B123" s="38"/>
      <c r="C123" s="38"/>
      <c r="D123" s="38"/>
      <c r="E123" s="38"/>
      <c r="F123" s="38"/>
      <c r="G123" s="38"/>
      <c r="H123" s="38"/>
      <c r="I123" s="38"/>
      <c r="J123" s="38"/>
      <c r="K123" s="38"/>
    </row>
    <row r="124" spans="1:11" ht="18" customHeight="1" thickBot="1">
      <c r="A124" s="45"/>
      <c r="B124" s="45"/>
      <c r="C124" s="45"/>
      <c r="D124" s="45"/>
      <c r="E124" s="45"/>
      <c r="F124" s="45"/>
      <c r="G124" s="45"/>
      <c r="H124" s="45"/>
      <c r="I124" s="45"/>
      <c r="J124" s="45"/>
      <c r="K124" s="45"/>
    </row>
    <row r="125" spans="1:11" ht="18" customHeight="1" thickTop="1">
      <c r="A125" s="38"/>
      <c r="B125" s="38"/>
      <c r="C125" s="38"/>
      <c r="D125" s="38"/>
      <c r="E125" s="38"/>
      <c r="F125" s="38"/>
      <c r="G125" s="38"/>
      <c r="H125" s="38"/>
      <c r="I125" s="38"/>
      <c r="J125" s="38"/>
      <c r="K125" s="38"/>
    </row>
    <row r="126" spans="1:12" ht="30" customHeight="1">
      <c r="A126" s="53" t="s">
        <v>9</v>
      </c>
      <c r="B126" s="125"/>
      <c r="C126" s="125"/>
      <c r="D126" s="125"/>
      <c r="E126" s="125"/>
      <c r="F126" s="125"/>
      <c r="G126" s="125"/>
      <c r="H126" s="125"/>
      <c r="I126" s="125"/>
      <c r="J126" s="125"/>
      <c r="K126" s="125"/>
      <c r="L126" s="21"/>
    </row>
    <row r="127" spans="1:12" ht="15" customHeight="1">
      <c r="A127" s="38"/>
      <c r="B127" s="38"/>
      <c r="C127" s="38"/>
      <c r="D127" s="38"/>
      <c r="E127" s="38"/>
      <c r="F127" s="38"/>
      <c r="G127" s="38"/>
      <c r="H127" s="38"/>
      <c r="I127" s="38"/>
      <c r="J127" s="38"/>
      <c r="K127" s="38"/>
      <c r="L127" s="21"/>
    </row>
    <row r="128" spans="1:11" ht="30" customHeight="1">
      <c r="A128" s="60" t="s">
        <v>82</v>
      </c>
      <c r="B128" s="60"/>
      <c r="C128" s="60"/>
      <c r="D128" s="60"/>
      <c r="E128" s="43" t="s">
        <v>98</v>
      </c>
      <c r="F128" s="43"/>
      <c r="G128" s="43"/>
      <c r="H128" s="43"/>
      <c r="I128" s="43"/>
      <c r="J128" s="43"/>
      <c r="K128" s="43"/>
    </row>
    <row r="129" spans="1:11" ht="15" customHeight="1">
      <c r="A129" s="38"/>
      <c r="B129" s="38"/>
      <c r="C129" s="38"/>
      <c r="D129" s="38"/>
      <c r="E129" s="38"/>
      <c r="F129" s="38"/>
      <c r="G129" s="38"/>
      <c r="H129" s="38"/>
      <c r="I129" s="38"/>
      <c r="J129" s="38"/>
      <c r="K129" s="38"/>
    </row>
    <row r="130" spans="1:12" ht="30" customHeight="1">
      <c r="A130" s="59" t="s">
        <v>82</v>
      </c>
      <c r="B130" s="59"/>
      <c r="C130" s="59"/>
      <c r="D130" s="59"/>
      <c r="E130" s="124">
        <f>9.1*(J25/(F35*F33^2*F34^2))^(1/3)*(E75)^(2/3)*(J22-E106)^(-5/3)</f>
        <v>139.03015578144056</v>
      </c>
      <c r="F130" s="124"/>
      <c r="G130" s="53" t="s">
        <v>69</v>
      </c>
      <c r="H130" s="53"/>
      <c r="I130" s="53"/>
      <c r="J130" s="53"/>
      <c r="K130" s="53"/>
      <c r="L130" s="9" t="s">
        <v>15</v>
      </c>
    </row>
    <row r="131" spans="1:12" ht="15" customHeight="1">
      <c r="A131" s="38"/>
      <c r="B131" s="38"/>
      <c r="C131" s="38"/>
      <c r="D131" s="38"/>
      <c r="E131" s="38"/>
      <c r="F131" s="38"/>
      <c r="G131" s="38"/>
      <c r="H131" s="38"/>
      <c r="I131" s="38"/>
      <c r="J131" s="38"/>
      <c r="K131" s="38"/>
      <c r="L131" s="9"/>
    </row>
    <row r="132" spans="1:12" ht="30" customHeight="1">
      <c r="A132" s="60" t="s">
        <v>93</v>
      </c>
      <c r="B132" s="48"/>
      <c r="C132" s="48"/>
      <c r="D132" s="48"/>
      <c r="E132" s="43" t="s">
        <v>100</v>
      </c>
      <c r="F132" s="44"/>
      <c r="G132" s="44"/>
      <c r="H132" s="44"/>
      <c r="I132" s="44"/>
      <c r="J132" s="44"/>
      <c r="K132" s="44"/>
      <c r="L132" s="9"/>
    </row>
    <row r="133" spans="1:12" ht="15" customHeight="1">
      <c r="A133" s="38"/>
      <c r="B133" s="38"/>
      <c r="C133" s="38"/>
      <c r="D133" s="38"/>
      <c r="E133" s="38"/>
      <c r="F133" s="38"/>
      <c r="G133" s="38"/>
      <c r="H133" s="38"/>
      <c r="I133" s="38"/>
      <c r="J133" s="38"/>
      <c r="K133" s="38"/>
      <c r="L133" s="9"/>
    </row>
    <row r="134" spans="1:12" ht="30" customHeight="1">
      <c r="A134" s="59" t="s">
        <v>83</v>
      </c>
      <c r="B134" s="59"/>
      <c r="C134" s="59"/>
      <c r="D134" s="59"/>
      <c r="E134" s="124">
        <f>E130+J25</f>
        <v>437.03015578144056</v>
      </c>
      <c r="F134" s="124"/>
      <c r="G134" s="53" t="s">
        <v>69</v>
      </c>
      <c r="H134" s="53"/>
      <c r="I134" s="53"/>
      <c r="J134" s="53"/>
      <c r="K134" s="53"/>
      <c r="L134" s="10"/>
    </row>
    <row r="135" spans="1:12" ht="15" customHeight="1">
      <c r="A135" s="39"/>
      <c r="B135" s="40"/>
      <c r="C135" s="40"/>
      <c r="D135" s="40"/>
      <c r="E135" s="40"/>
      <c r="F135" s="40"/>
      <c r="G135" s="40"/>
      <c r="H135" s="40"/>
      <c r="I135" s="40"/>
      <c r="J135" s="40"/>
      <c r="K135" s="40"/>
      <c r="L135" s="10"/>
    </row>
    <row r="136" spans="1:12" ht="15" customHeight="1">
      <c r="A136" s="39"/>
      <c r="B136" s="40"/>
      <c r="C136" s="40"/>
      <c r="D136" s="40"/>
      <c r="E136" s="40"/>
      <c r="F136" s="40"/>
      <c r="G136" s="40"/>
      <c r="H136" s="40"/>
      <c r="I136" s="40"/>
      <c r="J136" s="40"/>
      <c r="K136" s="40"/>
      <c r="L136" s="10"/>
    </row>
    <row r="137" spans="1:13" ht="15" customHeight="1">
      <c r="A137" s="39"/>
      <c r="B137" s="40"/>
      <c r="C137" s="40"/>
      <c r="D137" s="40"/>
      <c r="E137" s="40"/>
      <c r="F137" s="40"/>
      <c r="G137" s="40"/>
      <c r="H137" s="40"/>
      <c r="I137" s="40"/>
      <c r="J137" s="40"/>
      <c r="K137" s="40"/>
      <c r="L137" s="1"/>
      <c r="M137" s="2"/>
    </row>
    <row r="138" spans="1:13" ht="30" customHeight="1">
      <c r="A138" s="193" t="s">
        <v>96</v>
      </c>
      <c r="B138" s="193"/>
      <c r="C138" s="193"/>
      <c r="D138" s="193"/>
      <c r="E138" s="193"/>
      <c r="F138" s="193"/>
      <c r="G138" s="193"/>
      <c r="H138" s="193"/>
      <c r="I138" s="193"/>
      <c r="J138" s="193"/>
      <c r="K138" s="193"/>
      <c r="L138" s="1"/>
      <c r="M138" s="2"/>
    </row>
    <row r="139" spans="1:13" ht="15" customHeight="1">
      <c r="A139" s="39"/>
      <c r="B139" s="40"/>
      <c r="C139" s="40"/>
      <c r="D139" s="40"/>
      <c r="E139" s="40"/>
      <c r="F139" s="40"/>
      <c r="G139" s="40"/>
      <c r="H139" s="40"/>
      <c r="I139" s="40"/>
      <c r="J139" s="40"/>
      <c r="K139" s="40"/>
      <c r="L139" s="1"/>
      <c r="M139" s="2"/>
    </row>
    <row r="140" spans="1:13" ht="15" customHeight="1">
      <c r="A140" s="39"/>
      <c r="B140" s="40"/>
      <c r="C140" s="40"/>
      <c r="D140" s="40"/>
      <c r="E140" s="40"/>
      <c r="F140" s="40"/>
      <c r="G140" s="40"/>
      <c r="H140" s="40"/>
      <c r="I140" s="40"/>
      <c r="J140" s="40"/>
      <c r="K140" s="40"/>
      <c r="L140" s="1"/>
      <c r="M140" s="2"/>
    </row>
    <row r="141" spans="1:13" ht="15" customHeight="1" thickBot="1">
      <c r="A141" s="170"/>
      <c r="B141" s="171"/>
      <c r="C141" s="171"/>
      <c r="D141" s="171"/>
      <c r="E141" s="171"/>
      <c r="F141" s="171"/>
      <c r="G141" s="171"/>
      <c r="H141" s="171"/>
      <c r="I141" s="171"/>
      <c r="J141" s="171"/>
      <c r="K141" s="171"/>
      <c r="L141" s="1"/>
      <c r="M141" s="2"/>
    </row>
    <row r="142" spans="1:11" ht="24.75" customHeight="1" thickTop="1">
      <c r="A142" s="166" t="s">
        <v>57</v>
      </c>
      <c r="B142" s="168" t="s">
        <v>94</v>
      </c>
      <c r="C142" s="168"/>
      <c r="D142" s="108">
        <f>E134-273</f>
        <v>164.03015578144056</v>
      </c>
      <c r="E142" s="108"/>
      <c r="F142" s="110" t="s">
        <v>6</v>
      </c>
      <c r="G142" s="110"/>
      <c r="H142" s="108">
        <f>(D142*1.8)+32</f>
        <v>327.254280406593</v>
      </c>
      <c r="I142" s="108"/>
      <c r="J142" s="110" t="s">
        <v>5</v>
      </c>
      <c r="K142" s="111"/>
    </row>
    <row r="143" spans="1:11" ht="15" customHeight="1" thickBot="1">
      <c r="A143" s="167"/>
      <c r="B143" s="169"/>
      <c r="C143" s="169"/>
      <c r="D143" s="109"/>
      <c r="E143" s="109"/>
      <c r="F143" s="112"/>
      <c r="G143" s="112"/>
      <c r="H143" s="109"/>
      <c r="I143" s="109"/>
      <c r="J143" s="112"/>
      <c r="K143" s="113"/>
    </row>
    <row r="144" spans="1:11" ht="15" customHeight="1" thickTop="1">
      <c r="A144" s="173"/>
      <c r="B144" s="174"/>
      <c r="C144" s="174"/>
      <c r="D144" s="174"/>
      <c r="E144" s="174"/>
      <c r="F144" s="174"/>
      <c r="G144" s="174"/>
      <c r="H144" s="174"/>
      <c r="I144" s="174"/>
      <c r="J144" s="174"/>
      <c r="K144" s="174"/>
    </row>
    <row r="145" spans="1:11" ht="15" customHeight="1">
      <c r="A145" s="39"/>
      <c r="B145" s="40"/>
      <c r="C145" s="40"/>
      <c r="D145" s="40"/>
      <c r="E145" s="40"/>
      <c r="F145" s="40"/>
      <c r="G145" s="40"/>
      <c r="H145" s="40"/>
      <c r="I145" s="40"/>
      <c r="J145" s="40"/>
      <c r="K145" s="40"/>
    </row>
    <row r="146" spans="1:17" ht="15" customHeight="1">
      <c r="A146" s="42"/>
      <c r="B146" s="42"/>
      <c r="C146" s="42"/>
      <c r="D146" s="42"/>
      <c r="E146" s="42"/>
      <c r="F146" s="42"/>
      <c r="G146" s="42"/>
      <c r="H146" s="42"/>
      <c r="I146" s="42"/>
      <c r="J146" s="42"/>
      <c r="K146" s="42"/>
      <c r="N146" s="2"/>
      <c r="O146" s="2"/>
      <c r="P146" s="11"/>
      <c r="Q146" s="11"/>
    </row>
    <row r="147" spans="1:11" ht="15" customHeight="1">
      <c r="A147" s="114" t="s">
        <v>58</v>
      </c>
      <c r="B147" s="115"/>
      <c r="C147" s="115"/>
      <c r="D147" s="115"/>
      <c r="E147" s="115"/>
      <c r="F147" s="115"/>
      <c r="G147" s="115"/>
      <c r="H147" s="115"/>
      <c r="I147" s="115"/>
      <c r="J147" s="115"/>
      <c r="K147" s="116"/>
    </row>
    <row r="148" spans="1:11" ht="15" customHeight="1">
      <c r="A148" s="117" t="s">
        <v>103</v>
      </c>
      <c r="B148" s="72"/>
      <c r="C148" s="72"/>
      <c r="D148" s="72"/>
      <c r="E148" s="72"/>
      <c r="F148" s="72"/>
      <c r="G148" s="72"/>
      <c r="H148" s="72"/>
      <c r="I148" s="72"/>
      <c r="J148" s="72"/>
      <c r="K148" s="118"/>
    </row>
    <row r="149" spans="1:11" ht="15" customHeight="1">
      <c r="A149" s="119"/>
      <c r="B149" s="120"/>
      <c r="C149" s="120"/>
      <c r="D149" s="120"/>
      <c r="E149" s="120"/>
      <c r="F149" s="120"/>
      <c r="G149" s="120"/>
      <c r="H149" s="120"/>
      <c r="I149" s="120"/>
      <c r="J149" s="120"/>
      <c r="K149" s="121"/>
    </row>
    <row r="150" spans="1:11" ht="15" customHeight="1">
      <c r="A150" s="119"/>
      <c r="B150" s="120"/>
      <c r="C150" s="120"/>
      <c r="D150" s="120"/>
      <c r="E150" s="120"/>
      <c r="F150" s="120"/>
      <c r="G150" s="120"/>
      <c r="H150" s="120"/>
      <c r="I150" s="120"/>
      <c r="J150" s="120"/>
      <c r="K150" s="121"/>
    </row>
    <row r="151" spans="1:11" ht="15" customHeight="1">
      <c r="A151" s="119"/>
      <c r="B151" s="120"/>
      <c r="C151" s="120"/>
      <c r="D151" s="120"/>
      <c r="E151" s="120"/>
      <c r="F151" s="120"/>
      <c r="G151" s="120"/>
      <c r="H151" s="120"/>
      <c r="I151" s="120"/>
      <c r="J151" s="120"/>
      <c r="K151" s="121"/>
    </row>
    <row r="152" spans="1:11" ht="15" customHeight="1">
      <c r="A152" s="119"/>
      <c r="B152" s="120"/>
      <c r="C152" s="120"/>
      <c r="D152" s="120"/>
      <c r="E152" s="120"/>
      <c r="F152" s="120"/>
      <c r="G152" s="120"/>
      <c r="H152" s="120"/>
      <c r="I152" s="120"/>
      <c r="J152" s="120"/>
      <c r="K152" s="121"/>
    </row>
    <row r="153" spans="1:11" ht="15" customHeight="1">
      <c r="A153" s="122"/>
      <c r="B153" s="75"/>
      <c r="C153" s="75"/>
      <c r="D153" s="75"/>
      <c r="E153" s="75"/>
      <c r="F153" s="75"/>
      <c r="G153" s="75"/>
      <c r="H153" s="75"/>
      <c r="I153" s="75"/>
      <c r="J153" s="75"/>
      <c r="K153" s="123"/>
    </row>
    <row r="154" spans="1:11" ht="15" customHeight="1">
      <c r="A154" s="54"/>
      <c r="B154" s="44"/>
      <c r="C154" s="44"/>
      <c r="D154" s="44"/>
      <c r="E154" s="44"/>
      <c r="F154" s="44"/>
      <c r="G154" s="44"/>
      <c r="H154" s="44"/>
      <c r="I154" s="44"/>
      <c r="J154" s="44"/>
      <c r="K154" s="44"/>
    </row>
    <row r="155" spans="1:11" ht="15" customHeight="1">
      <c r="A155" s="54"/>
      <c r="B155" s="44"/>
      <c r="C155" s="44"/>
      <c r="D155" s="44"/>
      <c r="E155" s="44"/>
      <c r="F155" s="44"/>
      <c r="G155" s="44"/>
      <c r="H155" s="44"/>
      <c r="I155" s="44"/>
      <c r="J155" s="44"/>
      <c r="K155" s="44"/>
    </row>
    <row r="156" spans="1:11" ht="15" customHeight="1">
      <c r="A156" s="54"/>
      <c r="B156" s="44"/>
      <c r="C156" s="44"/>
      <c r="D156" s="44"/>
      <c r="E156" s="44"/>
      <c r="F156" s="44"/>
      <c r="G156" s="44"/>
      <c r="H156" s="44"/>
      <c r="I156" s="44"/>
      <c r="J156" s="44"/>
      <c r="K156" s="44"/>
    </row>
    <row r="157" spans="1:11" ht="15" customHeight="1">
      <c r="A157" s="12" t="s">
        <v>19</v>
      </c>
      <c r="B157" s="56"/>
      <c r="C157" s="57"/>
      <c r="D157" s="58"/>
      <c r="E157" s="12" t="s">
        <v>59</v>
      </c>
      <c r="F157" s="19"/>
      <c r="G157" s="66" t="s">
        <v>60</v>
      </c>
      <c r="H157" s="67"/>
      <c r="I157" s="68"/>
      <c r="J157" s="69"/>
      <c r="K157" s="70"/>
    </row>
    <row r="158" spans="1:11" ht="15" customHeight="1">
      <c r="A158" s="55"/>
      <c r="B158" s="44"/>
      <c r="C158" s="44"/>
      <c r="D158" s="44"/>
      <c r="E158" s="44"/>
      <c r="F158" s="44"/>
      <c r="G158" s="44"/>
      <c r="H158" s="44"/>
      <c r="I158" s="44"/>
      <c r="J158" s="44"/>
      <c r="K158" s="44"/>
    </row>
    <row r="159" spans="1:11" ht="15" customHeight="1">
      <c r="A159" s="55"/>
      <c r="B159" s="44"/>
      <c r="C159" s="44"/>
      <c r="D159" s="44"/>
      <c r="E159" s="44"/>
      <c r="F159" s="44"/>
      <c r="G159" s="44"/>
      <c r="H159" s="44"/>
      <c r="I159" s="44"/>
      <c r="J159" s="44"/>
      <c r="K159" s="44"/>
    </row>
    <row r="160" spans="1:11" ht="15" customHeight="1">
      <c r="A160" s="12" t="s">
        <v>21</v>
      </c>
      <c r="B160" s="56"/>
      <c r="C160" s="57"/>
      <c r="D160" s="58"/>
      <c r="E160" s="12" t="s">
        <v>59</v>
      </c>
      <c r="F160" s="19"/>
      <c r="G160" s="66" t="s">
        <v>60</v>
      </c>
      <c r="H160" s="67"/>
      <c r="I160" s="68"/>
      <c r="J160" s="69"/>
      <c r="K160" s="70"/>
    </row>
    <row r="161" spans="1:11" ht="15" customHeight="1">
      <c r="A161" s="54"/>
      <c r="B161" s="44"/>
      <c r="C161" s="44"/>
      <c r="D161" s="44"/>
      <c r="E161" s="44"/>
      <c r="F161" s="44"/>
      <c r="G161" s="44"/>
      <c r="H161" s="44"/>
      <c r="I161" s="44"/>
      <c r="J161" s="44"/>
      <c r="K161" s="44"/>
    </row>
    <row r="162" spans="1:11" ht="15" customHeight="1">
      <c r="A162" s="77" t="s">
        <v>61</v>
      </c>
      <c r="B162" s="78"/>
      <c r="C162" s="78"/>
      <c r="D162" s="78"/>
      <c r="E162" s="78"/>
      <c r="F162" s="78"/>
      <c r="G162" s="78"/>
      <c r="H162" s="78"/>
      <c r="I162" s="78"/>
      <c r="J162" s="78"/>
      <c r="K162" s="78"/>
    </row>
    <row r="163" spans="1:11" ht="15" customHeight="1">
      <c r="A163" s="79"/>
      <c r="B163" s="80"/>
      <c r="C163" s="80"/>
      <c r="D163" s="80"/>
      <c r="E163" s="80"/>
      <c r="F163" s="80"/>
      <c r="G163" s="80"/>
      <c r="H163" s="80"/>
      <c r="I163" s="80"/>
      <c r="J163" s="80"/>
      <c r="K163" s="81"/>
    </row>
    <row r="164" spans="1:11" ht="15" customHeight="1">
      <c r="A164" s="82"/>
      <c r="B164" s="83"/>
      <c r="C164" s="83"/>
      <c r="D164" s="83"/>
      <c r="E164" s="83"/>
      <c r="F164" s="83"/>
      <c r="G164" s="83"/>
      <c r="H164" s="83"/>
      <c r="I164" s="83"/>
      <c r="J164" s="83"/>
      <c r="K164" s="84"/>
    </row>
    <row r="165" spans="1:11" ht="15" customHeight="1">
      <c r="A165" s="82"/>
      <c r="B165" s="83"/>
      <c r="C165" s="83"/>
      <c r="D165" s="83"/>
      <c r="E165" s="83"/>
      <c r="F165" s="83"/>
      <c r="G165" s="83"/>
      <c r="H165" s="83"/>
      <c r="I165" s="83"/>
      <c r="J165" s="83"/>
      <c r="K165" s="84"/>
    </row>
    <row r="166" spans="1:11" ht="15" customHeight="1">
      <c r="A166" s="82"/>
      <c r="B166" s="83"/>
      <c r="C166" s="83"/>
      <c r="D166" s="83"/>
      <c r="E166" s="83"/>
      <c r="F166" s="83"/>
      <c r="G166" s="83"/>
      <c r="H166" s="83"/>
      <c r="I166" s="83"/>
      <c r="J166" s="83"/>
      <c r="K166" s="84"/>
    </row>
    <row r="167" spans="1:11" ht="15" customHeight="1">
      <c r="A167" s="82"/>
      <c r="B167" s="83"/>
      <c r="C167" s="83"/>
      <c r="D167" s="83"/>
      <c r="E167" s="83"/>
      <c r="F167" s="83"/>
      <c r="G167" s="83"/>
      <c r="H167" s="83"/>
      <c r="I167" s="83"/>
      <c r="J167" s="83"/>
      <c r="K167" s="84"/>
    </row>
    <row r="168" spans="1:11" ht="15" customHeight="1">
      <c r="A168" s="82"/>
      <c r="B168" s="83"/>
      <c r="C168" s="83"/>
      <c r="D168" s="83"/>
      <c r="E168" s="83"/>
      <c r="F168" s="83"/>
      <c r="G168" s="83"/>
      <c r="H168" s="83"/>
      <c r="I168" s="83"/>
      <c r="J168" s="83"/>
      <c r="K168" s="84"/>
    </row>
    <row r="169" spans="1:11" ht="15" customHeight="1">
      <c r="A169" s="82"/>
      <c r="B169" s="83"/>
      <c r="C169" s="83"/>
      <c r="D169" s="83"/>
      <c r="E169" s="83"/>
      <c r="F169" s="83"/>
      <c r="G169" s="83"/>
      <c r="H169" s="83"/>
      <c r="I169" s="83"/>
      <c r="J169" s="83"/>
      <c r="K169" s="84"/>
    </row>
    <row r="170" spans="1:11" ht="15" customHeight="1">
      <c r="A170" s="82"/>
      <c r="B170" s="83"/>
      <c r="C170" s="83"/>
      <c r="D170" s="83"/>
      <c r="E170" s="83"/>
      <c r="F170" s="83"/>
      <c r="G170" s="83"/>
      <c r="H170" s="83"/>
      <c r="I170" s="83"/>
      <c r="J170" s="83"/>
      <c r="K170" s="84"/>
    </row>
    <row r="171" spans="1:11" ht="15" customHeight="1">
      <c r="A171" s="85"/>
      <c r="B171" s="86"/>
      <c r="C171" s="86"/>
      <c r="D171" s="86"/>
      <c r="E171" s="86"/>
      <c r="F171" s="86"/>
      <c r="G171" s="86"/>
      <c r="H171" s="86"/>
      <c r="I171" s="86"/>
      <c r="J171" s="86"/>
      <c r="K171" s="87"/>
    </row>
    <row r="172" spans="1:11" ht="15" customHeight="1">
      <c r="A172" s="54"/>
      <c r="B172" s="44"/>
      <c r="C172" s="44"/>
      <c r="D172" s="44"/>
      <c r="E172" s="44"/>
      <c r="F172" s="44"/>
      <c r="G172" s="44"/>
      <c r="H172" s="44"/>
      <c r="I172" s="44"/>
      <c r="J172" s="44"/>
      <c r="K172" s="44"/>
    </row>
    <row r="173" spans="1:11" ht="15" customHeight="1">
      <c r="A173" s="54"/>
      <c r="B173" s="44"/>
      <c r="C173" s="44"/>
      <c r="D173" s="44"/>
      <c r="E173" s="44"/>
      <c r="F173" s="44"/>
      <c r="G173" s="44"/>
      <c r="H173" s="44"/>
      <c r="I173" s="44"/>
      <c r="J173" s="44"/>
      <c r="K173" s="44"/>
    </row>
    <row r="174" spans="1:11" ht="15" customHeight="1" thickBot="1">
      <c r="A174" s="54"/>
      <c r="B174" s="44"/>
      <c r="C174" s="44"/>
      <c r="D174" s="44"/>
      <c r="E174" s="44"/>
      <c r="F174" s="44"/>
      <c r="G174" s="44"/>
      <c r="H174" s="44"/>
      <c r="I174" s="44"/>
      <c r="J174" s="44"/>
      <c r="K174" s="44"/>
    </row>
    <row r="175" spans="1:12" ht="15" customHeight="1" thickBot="1" thickTop="1">
      <c r="A175" s="13" t="s">
        <v>23</v>
      </c>
      <c r="B175" s="88" t="s">
        <v>62</v>
      </c>
      <c r="C175" s="89"/>
      <c r="D175" s="89"/>
      <c r="E175" s="89"/>
      <c r="F175" s="89"/>
      <c r="G175" s="89"/>
      <c r="H175" s="89"/>
      <c r="I175" s="89"/>
      <c r="J175" s="90"/>
      <c r="K175" s="91" t="s">
        <v>20</v>
      </c>
      <c r="L175" s="92"/>
    </row>
    <row r="176" spans="1:12" ht="15" customHeight="1" thickTop="1">
      <c r="A176" s="14" t="s">
        <v>24</v>
      </c>
      <c r="B176" s="106" t="s">
        <v>27</v>
      </c>
      <c r="C176" s="107"/>
      <c r="D176" s="107"/>
      <c r="E176" s="107"/>
      <c r="F176" s="107"/>
      <c r="G176" s="107"/>
      <c r="H176" s="107"/>
      <c r="I176" s="107"/>
      <c r="J176" s="105"/>
      <c r="K176" s="93" t="s">
        <v>106</v>
      </c>
      <c r="L176" s="94"/>
    </row>
    <row r="177" spans="1:12" ht="15" customHeight="1">
      <c r="A177" s="24" t="s">
        <v>63</v>
      </c>
      <c r="B177" s="71" t="s">
        <v>104</v>
      </c>
      <c r="C177" s="72"/>
      <c r="D177" s="72"/>
      <c r="E177" s="72"/>
      <c r="F177" s="72"/>
      <c r="G177" s="72"/>
      <c r="H177" s="72"/>
      <c r="I177" s="72"/>
      <c r="J177" s="73"/>
      <c r="K177" s="35" t="s">
        <v>105</v>
      </c>
      <c r="L177" s="36"/>
    </row>
    <row r="178" spans="1:12" ht="15" customHeight="1">
      <c r="A178" s="25"/>
      <c r="B178" s="74"/>
      <c r="C178" s="75"/>
      <c r="D178" s="75"/>
      <c r="E178" s="75"/>
      <c r="F178" s="75"/>
      <c r="G178" s="75"/>
      <c r="H178" s="75"/>
      <c r="I178" s="75"/>
      <c r="J178" s="76"/>
      <c r="K178" s="27"/>
      <c r="L178" s="34"/>
    </row>
    <row r="179" spans="1:12" ht="15" customHeight="1">
      <c r="A179" s="26"/>
      <c r="B179" s="101"/>
      <c r="C179" s="102"/>
      <c r="D179" s="102"/>
      <c r="E179" s="102"/>
      <c r="F179" s="102"/>
      <c r="G179" s="102"/>
      <c r="H179" s="102"/>
      <c r="I179" s="102"/>
      <c r="J179" s="103"/>
      <c r="K179" s="28"/>
      <c r="L179" s="32"/>
    </row>
    <row r="180" spans="1:12" ht="15" customHeight="1">
      <c r="A180" s="15"/>
      <c r="B180" s="98"/>
      <c r="C180" s="99"/>
      <c r="D180" s="99"/>
      <c r="E180" s="99"/>
      <c r="F180" s="99"/>
      <c r="G180" s="99"/>
      <c r="H180" s="99"/>
      <c r="I180" s="99"/>
      <c r="J180" s="100"/>
      <c r="K180" s="29"/>
      <c r="L180" s="32"/>
    </row>
    <row r="181" spans="1:12" ht="15" customHeight="1">
      <c r="A181" s="15"/>
      <c r="B181" s="98"/>
      <c r="C181" s="99"/>
      <c r="D181" s="99"/>
      <c r="E181" s="99"/>
      <c r="F181" s="99"/>
      <c r="G181" s="99"/>
      <c r="H181" s="99"/>
      <c r="I181" s="99"/>
      <c r="J181" s="100"/>
      <c r="K181" s="29"/>
      <c r="L181" s="32"/>
    </row>
    <row r="182" spans="1:12" ht="15" customHeight="1">
      <c r="A182" s="16"/>
      <c r="B182" s="98"/>
      <c r="C182" s="104"/>
      <c r="D182" s="104"/>
      <c r="E182" s="104"/>
      <c r="F182" s="104"/>
      <c r="G182" s="104"/>
      <c r="H182" s="104"/>
      <c r="I182" s="104"/>
      <c r="J182" s="105"/>
      <c r="K182" s="30"/>
      <c r="L182" s="32"/>
    </row>
    <row r="183" spans="1:12" ht="15" customHeight="1">
      <c r="A183" s="16"/>
      <c r="B183" s="98"/>
      <c r="C183" s="104"/>
      <c r="D183" s="104"/>
      <c r="E183" s="104"/>
      <c r="F183" s="104"/>
      <c r="G183" s="104"/>
      <c r="H183" s="104"/>
      <c r="I183" s="104"/>
      <c r="J183" s="105"/>
      <c r="K183" s="30"/>
      <c r="L183" s="32"/>
    </row>
    <row r="184" spans="1:12" ht="15" customHeight="1">
      <c r="A184" s="16"/>
      <c r="B184" s="98"/>
      <c r="C184" s="104"/>
      <c r="D184" s="104"/>
      <c r="E184" s="104"/>
      <c r="F184" s="104"/>
      <c r="G184" s="104"/>
      <c r="H184" s="104"/>
      <c r="I184" s="104"/>
      <c r="J184" s="105"/>
      <c r="K184" s="30"/>
      <c r="L184" s="32"/>
    </row>
    <row r="185" spans="1:12" ht="15" customHeight="1">
      <c r="A185" s="16"/>
      <c r="B185" s="98"/>
      <c r="C185" s="104"/>
      <c r="D185" s="104"/>
      <c r="E185" s="104"/>
      <c r="F185" s="104"/>
      <c r="G185" s="104"/>
      <c r="H185" s="104"/>
      <c r="I185" s="104"/>
      <c r="J185" s="105"/>
      <c r="K185" s="30"/>
      <c r="L185" s="32"/>
    </row>
    <row r="186" spans="1:12" ht="15" customHeight="1">
      <c r="A186" s="16"/>
      <c r="B186" s="98"/>
      <c r="C186" s="104"/>
      <c r="D186" s="104"/>
      <c r="E186" s="104"/>
      <c r="F186" s="104"/>
      <c r="G186" s="104"/>
      <c r="H186" s="104"/>
      <c r="I186" s="104"/>
      <c r="J186" s="105"/>
      <c r="K186" s="30"/>
      <c r="L186" s="32"/>
    </row>
    <row r="187" spans="1:12" ht="15" customHeight="1">
      <c r="A187" s="16"/>
      <c r="B187" s="98"/>
      <c r="C187" s="104"/>
      <c r="D187" s="104"/>
      <c r="E187" s="104"/>
      <c r="F187" s="104"/>
      <c r="G187" s="104"/>
      <c r="H187" s="104"/>
      <c r="I187" s="104"/>
      <c r="J187" s="105"/>
      <c r="K187" s="30"/>
      <c r="L187" s="32"/>
    </row>
    <row r="188" spans="1:12" ht="15" customHeight="1">
      <c r="A188" s="16"/>
      <c r="B188" s="98"/>
      <c r="C188" s="104"/>
      <c r="D188" s="104"/>
      <c r="E188" s="104"/>
      <c r="F188" s="104"/>
      <c r="G188" s="104"/>
      <c r="H188" s="104"/>
      <c r="I188" s="104"/>
      <c r="J188" s="105"/>
      <c r="K188" s="30"/>
      <c r="L188" s="32"/>
    </row>
    <row r="189" spans="1:12" ht="15" customHeight="1">
      <c r="A189" s="16"/>
      <c r="B189" s="98"/>
      <c r="C189" s="104"/>
      <c r="D189" s="104"/>
      <c r="E189" s="104"/>
      <c r="F189" s="104"/>
      <c r="G189" s="104"/>
      <c r="H189" s="104"/>
      <c r="I189" s="104"/>
      <c r="J189" s="105"/>
      <c r="K189" s="30"/>
      <c r="L189" s="32"/>
    </row>
    <row r="190" spans="1:12" ht="15" customHeight="1">
      <c r="A190" s="16"/>
      <c r="B190" s="98"/>
      <c r="C190" s="104"/>
      <c r="D190" s="104"/>
      <c r="E190" s="104"/>
      <c r="F190" s="104"/>
      <c r="G190" s="104"/>
      <c r="H190" s="104"/>
      <c r="I190" s="104"/>
      <c r="J190" s="105"/>
      <c r="K190" s="30"/>
      <c r="L190" s="32"/>
    </row>
    <row r="191" spans="1:12" ht="15" customHeight="1">
      <c r="A191" s="16"/>
      <c r="B191" s="98"/>
      <c r="C191" s="104"/>
      <c r="D191" s="104"/>
      <c r="E191" s="104"/>
      <c r="F191" s="104"/>
      <c r="G191" s="104"/>
      <c r="H191" s="104"/>
      <c r="I191" s="104"/>
      <c r="J191" s="105"/>
      <c r="K191" s="30"/>
      <c r="L191" s="32"/>
    </row>
    <row r="192" spans="1:12" ht="15" customHeight="1">
      <c r="A192" s="16"/>
      <c r="B192" s="98"/>
      <c r="C192" s="104"/>
      <c r="D192" s="104"/>
      <c r="E192" s="104"/>
      <c r="F192" s="104"/>
      <c r="G192" s="104"/>
      <c r="H192" s="104"/>
      <c r="I192" s="104"/>
      <c r="J192" s="105"/>
      <c r="K192" s="30"/>
      <c r="L192" s="32"/>
    </row>
    <row r="193" spans="1:12" ht="15" customHeight="1" thickBot="1">
      <c r="A193" s="17"/>
      <c r="B193" s="95"/>
      <c r="C193" s="96"/>
      <c r="D193" s="96"/>
      <c r="E193" s="96"/>
      <c r="F193" s="96"/>
      <c r="G193" s="96"/>
      <c r="H193" s="96"/>
      <c r="I193" s="96"/>
      <c r="J193" s="97"/>
      <c r="K193" s="31"/>
      <c r="L193" s="33"/>
    </row>
    <row r="194" ht="13.5" thickTop="1"/>
  </sheetData>
  <sheetProtection password="DFFE" sheet="1"/>
  <mergeCells count="256">
    <mergeCell ref="A145:K145"/>
    <mergeCell ref="A94:K94"/>
    <mergeCell ref="A93:K93"/>
    <mergeCell ref="A138:K138"/>
    <mergeCell ref="A118:D118"/>
    <mergeCell ref="A113:C113"/>
    <mergeCell ref="A116:K116"/>
    <mergeCell ref="A95:C95"/>
    <mergeCell ref="A121:K121"/>
    <mergeCell ref="A127:K127"/>
    <mergeCell ref="A136:K136"/>
    <mergeCell ref="A109:K109"/>
    <mergeCell ref="A126:K126"/>
    <mergeCell ref="A125:K125"/>
    <mergeCell ref="A122:D122"/>
    <mergeCell ref="A117:D117"/>
    <mergeCell ref="A114:K114"/>
    <mergeCell ref="A119:D119"/>
    <mergeCell ref="A120:D120"/>
    <mergeCell ref="E117:K117"/>
    <mergeCell ref="A67:K67"/>
    <mergeCell ref="A79:K79"/>
    <mergeCell ref="A108:K108"/>
    <mergeCell ref="A102:D102"/>
    <mergeCell ref="A104:D104"/>
    <mergeCell ref="A106:D106"/>
    <mergeCell ref="A91:K91"/>
    <mergeCell ref="A92:K92"/>
    <mergeCell ref="E71:K71"/>
    <mergeCell ref="A69:K69"/>
    <mergeCell ref="E68:K68"/>
    <mergeCell ref="A43:K43"/>
    <mergeCell ref="A46:K46"/>
    <mergeCell ref="A96:K96"/>
    <mergeCell ref="A58:D58"/>
    <mergeCell ref="D66:K66"/>
    <mergeCell ref="A66:C66"/>
    <mergeCell ref="A63:D63"/>
    <mergeCell ref="E61:K61"/>
    <mergeCell ref="G75:K75"/>
    <mergeCell ref="A70:D70"/>
    <mergeCell ref="A71:D71"/>
    <mergeCell ref="A72:D72"/>
    <mergeCell ref="E70:K70"/>
    <mergeCell ref="A123:K123"/>
    <mergeCell ref="A111:K111"/>
    <mergeCell ref="A112:K112"/>
    <mergeCell ref="G122:K122"/>
    <mergeCell ref="E122:F122"/>
    <mergeCell ref="D113:K113"/>
    <mergeCell ref="A115:D115"/>
    <mergeCell ref="A74:K74"/>
    <mergeCell ref="A76:K76"/>
    <mergeCell ref="A77:K77"/>
    <mergeCell ref="A86:K86"/>
    <mergeCell ref="A83:D83"/>
    <mergeCell ref="A84:D84"/>
    <mergeCell ref="A78:C78"/>
    <mergeCell ref="A82:K82"/>
    <mergeCell ref="A75:D75"/>
    <mergeCell ref="A68:D68"/>
    <mergeCell ref="E83:K83"/>
    <mergeCell ref="A73:D73"/>
    <mergeCell ref="E57:K57"/>
    <mergeCell ref="E58:K58"/>
    <mergeCell ref="E60:K60"/>
    <mergeCell ref="A59:D59"/>
    <mergeCell ref="A60:D60"/>
    <mergeCell ref="A61:D61"/>
    <mergeCell ref="A62:D62"/>
    <mergeCell ref="A64:K64"/>
    <mergeCell ref="A44:K44"/>
    <mergeCell ref="E59:K59"/>
    <mergeCell ref="A45:K45"/>
    <mergeCell ref="A47:K47"/>
    <mergeCell ref="A48:K48"/>
    <mergeCell ref="B51:H51"/>
    <mergeCell ref="A55:D55"/>
    <mergeCell ref="A56:D56"/>
    <mergeCell ref="A57:D57"/>
    <mergeCell ref="A3:K3"/>
    <mergeCell ref="A32:K32"/>
    <mergeCell ref="G27:K27"/>
    <mergeCell ref="A11:K11"/>
    <mergeCell ref="A12:K12"/>
    <mergeCell ref="C13:K13"/>
    <mergeCell ref="C16:K16"/>
    <mergeCell ref="J14:K14"/>
    <mergeCell ref="G23:I23"/>
    <mergeCell ref="J15:K15"/>
    <mergeCell ref="A144:K144"/>
    <mergeCell ref="A146:K146"/>
    <mergeCell ref="B1:K1"/>
    <mergeCell ref="A4:B4"/>
    <mergeCell ref="A5:B5"/>
    <mergeCell ref="E134:F134"/>
    <mergeCell ref="G130:K130"/>
    <mergeCell ref="E115:K115"/>
    <mergeCell ref="E118:K118"/>
    <mergeCell ref="A6:K6"/>
    <mergeCell ref="A142:A143"/>
    <mergeCell ref="B142:C143"/>
    <mergeCell ref="D142:E143"/>
    <mergeCell ref="A141:K141"/>
    <mergeCell ref="J5:K5"/>
    <mergeCell ref="A42:K42"/>
    <mergeCell ref="E72:K72"/>
    <mergeCell ref="A53:D53"/>
    <mergeCell ref="E53:K53"/>
    <mergeCell ref="E56:K56"/>
    <mergeCell ref="A2:K2"/>
    <mergeCell ref="C4:I4"/>
    <mergeCell ref="J4:K4"/>
    <mergeCell ref="E128:K128"/>
    <mergeCell ref="G34:K34"/>
    <mergeCell ref="G36:K36"/>
    <mergeCell ref="E81:K81"/>
    <mergeCell ref="E119:K119"/>
    <mergeCell ref="E120:K120"/>
    <mergeCell ref="C5:I5"/>
    <mergeCell ref="A7:K7"/>
    <mergeCell ref="A8:K8"/>
    <mergeCell ref="A9:K9"/>
    <mergeCell ref="A10:K10"/>
    <mergeCell ref="A13:B16"/>
    <mergeCell ref="A31:K31"/>
    <mergeCell ref="A19:K19"/>
    <mergeCell ref="G24:I24"/>
    <mergeCell ref="C14:I15"/>
    <mergeCell ref="B21:E21"/>
    <mergeCell ref="A17:K17"/>
    <mergeCell ref="A30:K30"/>
    <mergeCell ref="A99:D99"/>
    <mergeCell ref="B33:E33"/>
    <mergeCell ref="E55:K55"/>
    <mergeCell ref="D78:K78"/>
    <mergeCell ref="E75:F75"/>
    <mergeCell ref="A80:D80"/>
    <mergeCell ref="E80:K80"/>
    <mergeCell ref="A54:K54"/>
    <mergeCell ref="A49:K49"/>
    <mergeCell ref="B22:E22"/>
    <mergeCell ref="G21:K21"/>
    <mergeCell ref="G22:I22"/>
    <mergeCell ref="B23:E23"/>
    <mergeCell ref="B24:E24"/>
    <mergeCell ref="G35:K35"/>
    <mergeCell ref="G33:K33"/>
    <mergeCell ref="A28:K28"/>
    <mergeCell ref="A29:K29"/>
    <mergeCell ref="A107:K107"/>
    <mergeCell ref="A50:K50"/>
    <mergeCell ref="B34:E34"/>
    <mergeCell ref="B35:E35"/>
    <mergeCell ref="B36:E36"/>
    <mergeCell ref="B39:K39"/>
    <mergeCell ref="A37:K37"/>
    <mergeCell ref="A38:K38"/>
    <mergeCell ref="A40:K40"/>
    <mergeCell ref="A41:K41"/>
    <mergeCell ref="A154:K154"/>
    <mergeCell ref="A130:D130"/>
    <mergeCell ref="E84:K84"/>
    <mergeCell ref="E85:K85"/>
    <mergeCell ref="A85:D85"/>
    <mergeCell ref="A88:K88"/>
    <mergeCell ref="G87:K87"/>
    <mergeCell ref="E130:F130"/>
    <mergeCell ref="A103:K103"/>
    <mergeCell ref="A105:K105"/>
    <mergeCell ref="B176:J176"/>
    <mergeCell ref="A174:K174"/>
    <mergeCell ref="A172:K172"/>
    <mergeCell ref="H142:I143"/>
    <mergeCell ref="J142:K143"/>
    <mergeCell ref="F142:G143"/>
    <mergeCell ref="B160:D160"/>
    <mergeCell ref="A147:K147"/>
    <mergeCell ref="A148:K153"/>
    <mergeCell ref="I160:K160"/>
    <mergeCell ref="B187:J187"/>
    <mergeCell ref="B182:J182"/>
    <mergeCell ref="B183:J183"/>
    <mergeCell ref="B184:J184"/>
    <mergeCell ref="B186:J186"/>
    <mergeCell ref="B185:J185"/>
    <mergeCell ref="K176:L176"/>
    <mergeCell ref="B193:J193"/>
    <mergeCell ref="B180:J180"/>
    <mergeCell ref="B181:J181"/>
    <mergeCell ref="B179:J179"/>
    <mergeCell ref="B189:J189"/>
    <mergeCell ref="B190:J190"/>
    <mergeCell ref="B191:J191"/>
    <mergeCell ref="B192:J192"/>
    <mergeCell ref="B188:J188"/>
    <mergeCell ref="E87:F87"/>
    <mergeCell ref="G157:H157"/>
    <mergeCell ref="I157:K157"/>
    <mergeCell ref="A173:K173"/>
    <mergeCell ref="B177:J178"/>
    <mergeCell ref="G160:H160"/>
    <mergeCell ref="A162:K162"/>
    <mergeCell ref="A163:K171"/>
    <mergeCell ref="B175:J175"/>
    <mergeCell ref="K175:L175"/>
    <mergeCell ref="E97:K97"/>
    <mergeCell ref="I51:K51"/>
    <mergeCell ref="A52:K52"/>
    <mergeCell ref="E106:F106"/>
    <mergeCell ref="E104:F104"/>
    <mergeCell ref="G106:K106"/>
    <mergeCell ref="E102:K102"/>
    <mergeCell ref="E62:K62"/>
    <mergeCell ref="E63:K63"/>
    <mergeCell ref="A101:D101"/>
    <mergeCell ref="A159:K159"/>
    <mergeCell ref="A134:D134"/>
    <mergeCell ref="A132:D132"/>
    <mergeCell ref="A128:D128"/>
    <mergeCell ref="A18:K18"/>
    <mergeCell ref="A20:K20"/>
    <mergeCell ref="A25:I25"/>
    <mergeCell ref="A27:E27"/>
    <mergeCell ref="A26:K26"/>
    <mergeCell ref="A81:D81"/>
    <mergeCell ref="E99:K99"/>
    <mergeCell ref="G134:K134"/>
    <mergeCell ref="A137:K137"/>
    <mergeCell ref="A131:K131"/>
    <mergeCell ref="A129:K129"/>
    <mergeCell ref="A161:K161"/>
    <mergeCell ref="A155:K155"/>
    <mergeCell ref="A156:K156"/>
    <mergeCell ref="A158:K158"/>
    <mergeCell ref="B157:D157"/>
    <mergeCell ref="A89:K89"/>
    <mergeCell ref="A124:K124"/>
    <mergeCell ref="D95:K95"/>
    <mergeCell ref="A98:K98"/>
    <mergeCell ref="A87:D87"/>
    <mergeCell ref="E73:K73"/>
    <mergeCell ref="A97:D97"/>
    <mergeCell ref="A90:K90"/>
    <mergeCell ref="A100:D100"/>
    <mergeCell ref="A110:K110"/>
    <mergeCell ref="K177:L177"/>
    <mergeCell ref="G104:K104"/>
    <mergeCell ref="A65:K65"/>
    <mergeCell ref="A140:K140"/>
    <mergeCell ref="A139:K139"/>
    <mergeCell ref="E100:K100"/>
    <mergeCell ref="E101:K101"/>
    <mergeCell ref="A135:K135"/>
    <mergeCell ref="E132:K132"/>
    <mergeCell ref="A133:K133"/>
  </mergeCells>
  <printOptions horizontalCentered="1"/>
  <pageMargins left="0.4" right="0.4" top="1.75" bottom="0.5" header="0.5" footer="0.3"/>
  <pageSetup horizontalDpi="600" verticalDpi="600" orientation="portrait" scale="75" r:id="rId5"/>
  <headerFooter alignWithMargins="0">
    <oddHeader>&amp;L&amp;G&amp;C&amp;"Arial,Bold"&amp;16
CHAPTER 9
ESTIMATING CENTERLINE TEMPERATURE
OF A
BUOYANT FIRE PLUME&amp;R&amp;"Arial,Bold"&amp;16
Version 1805.1
(SI Units)</oddHeader>
    <oddFooter>&amp;L&amp;F&amp;CPage &amp;P of &amp;N&amp;R&amp;D  &amp;T</oddFooter>
  </headerFooter>
  <rowBreaks count="4" manualBreakCount="4">
    <brk id="47" max="255" man="1"/>
    <brk id="88" max="10" man="1"/>
    <brk id="123" max="10" man="1"/>
    <brk id="171" max="255" man="1"/>
  </rowBreaks>
  <ignoredErrors>
    <ignoredError sqref="A176:A177" numberStoredAsText="1"/>
  </ignoredError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2010-06-21T12:14:27Z</cp:lastPrinted>
  <dcterms:created xsi:type="dcterms:W3CDTF">2001-04-10T10:59:19Z</dcterms:created>
  <dcterms:modified xsi:type="dcterms:W3CDTF">2013-05-02T15:03:15Z</dcterms:modified>
  <cp:category/>
  <cp:version/>
  <cp:contentType/>
  <cp:contentStatus/>
</cp:coreProperties>
</file>