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5100" windowWidth="17400" windowHeight="5160" activeTab="0"/>
  </bookViews>
  <sheets>
    <sheet name="Wall_Flame_Height (4.9-1)" sheetId="1" r:id="rId1"/>
    <sheet name="Wall_Line_Flame_Height (4.9-2)" sheetId="2" r:id="rId2"/>
    <sheet name="Corner_Flame_Height (4.9-3)" sheetId="3" r:id="rId3"/>
  </sheets>
  <definedNames>
    <definedName name="_xlnm.Print_Area" localSheetId="2">'Corner_Flame_Height (4.9-3)'!$A$6:$K$149</definedName>
    <definedName name="_xlnm.Print_Area" localSheetId="0">'Wall_Flame_Height (4.9-1)'!$A$6:$K$174</definedName>
    <definedName name="_xlnm.Print_Area" localSheetId="1">'Wall_Line_Flame_Height (4.9-2)'!$A$6:$K$172</definedName>
  </definedNames>
  <calcPr fullCalcOnLoad="1"/>
</workbook>
</file>

<file path=xl/sharedStrings.xml><?xml version="1.0" encoding="utf-8"?>
<sst xmlns="http://schemas.openxmlformats.org/spreadsheetml/2006/main" count="442" uniqueCount="153">
  <si>
    <t>INPUT PARAMETERS</t>
  </si>
  <si>
    <t>m</t>
  </si>
  <si>
    <t>kW</t>
  </si>
  <si>
    <t>Mass Burning Rate of Fuel (m")</t>
  </si>
  <si>
    <t>kJ/kg</t>
  </si>
  <si>
    <t>Fuel</t>
  </si>
  <si>
    <t>Methanol</t>
  </si>
  <si>
    <t>Ethanol</t>
  </si>
  <si>
    <t>Butane</t>
  </si>
  <si>
    <t>Benzene</t>
  </si>
  <si>
    <t>Hexane</t>
  </si>
  <si>
    <t>Heptane</t>
  </si>
  <si>
    <t>Xylene</t>
  </si>
  <si>
    <t>Acetone</t>
  </si>
  <si>
    <t>Dioxane</t>
  </si>
  <si>
    <t>Diethy Ether</t>
  </si>
  <si>
    <t>Gasoline</t>
  </si>
  <si>
    <t>JP-4</t>
  </si>
  <si>
    <t>JP-5</t>
  </si>
  <si>
    <t>Transformer Oil, Hydrocarbon</t>
  </si>
  <si>
    <t>Fuel Oil, Heavy</t>
  </si>
  <si>
    <t>Crude Oil</t>
  </si>
  <si>
    <t>Heat Release Rate Calculation</t>
  </si>
  <si>
    <t xml:space="preserve">Q = </t>
  </si>
  <si>
    <t>ft</t>
  </si>
  <si>
    <t>Diesel</t>
  </si>
  <si>
    <t>Lube Oil</t>
  </si>
  <si>
    <t>gallons</t>
  </si>
  <si>
    <r>
      <t>Effective Heat of Combustion of Fuel (</t>
    </r>
    <r>
      <rPr>
        <sz val="10"/>
        <color indexed="10"/>
        <rFont val="Symbol"/>
        <family val="1"/>
      </rPr>
      <t>D</t>
    </r>
    <r>
      <rPr>
        <sz val="10"/>
        <color indexed="10"/>
        <rFont val="Arial"/>
        <family val="2"/>
      </rPr>
      <t>H</t>
    </r>
    <r>
      <rPr>
        <vertAlign val="subscript"/>
        <sz val="10"/>
        <color indexed="10"/>
        <rFont val="Arial"/>
        <family val="2"/>
      </rPr>
      <t>c,eff</t>
    </r>
    <r>
      <rPr>
        <sz val="10"/>
        <color indexed="10"/>
        <rFont val="Arial"/>
        <family val="2"/>
      </rPr>
      <t>)</t>
    </r>
  </si>
  <si>
    <t>Fuel Spill Volume (V)</t>
  </si>
  <si>
    <r>
      <t>Fuel Spill Area or Dike Area (A</t>
    </r>
    <r>
      <rPr>
        <vertAlign val="subscript"/>
        <sz val="10"/>
        <color indexed="10"/>
        <rFont val="Arial"/>
        <family val="2"/>
      </rPr>
      <t>dike</t>
    </r>
    <r>
      <rPr>
        <sz val="10"/>
        <color indexed="10"/>
        <rFont val="Arial"/>
        <family val="2"/>
      </rPr>
      <t>)</t>
    </r>
  </si>
  <si>
    <t>ESTIMATING WALL FIRE FLAME HEIGHT</t>
  </si>
  <si>
    <t>Heat Release Rate Per Unit Length of Fire Calculation</t>
  </si>
  <si>
    <t xml:space="preserve">L = </t>
  </si>
  <si>
    <t xml:space="preserve">Q' = </t>
  </si>
  <si>
    <t>kW/m</t>
  </si>
  <si>
    <t>THERMAL PROPERTIES FOR</t>
  </si>
  <si>
    <t>Fire Source Length Calculation</t>
  </si>
  <si>
    <t>Heat of Combustion</t>
  </si>
  <si>
    <t>Select Fuel Type</t>
  </si>
  <si>
    <t>ESTIMATING CORNER FIRE FLAME HEIGHT</t>
  </si>
  <si>
    <t xml:space="preserve">The following calculations estimate the line fire flame height against the wall. </t>
  </si>
  <si>
    <t>ESTIMATING LINE WALL FIRE FLAME HEIGHT</t>
  </si>
  <si>
    <t>Kerosene</t>
  </si>
  <si>
    <t>Mass Burning Rate</t>
  </si>
  <si>
    <t>Prepared by:</t>
  </si>
  <si>
    <t>Date</t>
  </si>
  <si>
    <t>Checked by:</t>
  </si>
  <si>
    <t>Parameters in YELLOW CELLS are Entered by the User.</t>
  </si>
  <si>
    <t>Calculate</t>
  </si>
  <si>
    <t>Revision Log</t>
  </si>
  <si>
    <t>1805.0</t>
  </si>
  <si>
    <t>User Specified Value</t>
  </si>
  <si>
    <t>Enter Value</t>
  </si>
  <si>
    <t>Q =</t>
  </si>
  <si>
    <t>Btu/sec</t>
  </si>
  <si>
    <t>Pool Fire Diameter Calculation</t>
  </si>
  <si>
    <t xml:space="preserve">D = </t>
  </si>
  <si>
    <r>
      <t>Empirical Constant (k</t>
    </r>
    <r>
      <rPr>
        <sz val="10"/>
        <color indexed="10"/>
        <rFont val="Symbol"/>
        <family val="1"/>
      </rPr>
      <t>b</t>
    </r>
    <r>
      <rPr>
        <sz val="10"/>
        <color indexed="10"/>
        <rFont val="Arial"/>
        <family val="2"/>
      </rPr>
      <t>)</t>
    </r>
  </si>
  <si>
    <t>Empirical Constant</t>
  </si>
  <si>
    <t>Original issue with final text.</t>
  </si>
  <si>
    <t>Version 1805.1</t>
  </si>
  <si>
    <t>NOTE:</t>
  </si>
  <si>
    <t>Date:</t>
  </si>
  <si>
    <t>Organization:</t>
  </si>
  <si>
    <t>Additional Information:</t>
  </si>
  <si>
    <t>Description of Revision</t>
  </si>
  <si>
    <t>1805.1</t>
  </si>
  <si>
    <t>Revised e-mail addresses, corrected editorial errors, revised print pagination and print layout.</t>
  </si>
  <si>
    <t>Parameters in GREEN CELLS are Automatically Selected from the DROP DOWN MENU for the Fuel Type Selected.</t>
  </si>
  <si>
    <t>All subsequent output values are calculated by the spreadsheet and based on values specified in the input parameters.  This spreadsheet is protected and</t>
  </si>
  <si>
    <t>secure to avoid errors due to a wrong entry in a cell(s).  The chapter in the NUREG should be read before an analysis is made.</t>
  </si>
  <si>
    <t>Project / Inspection Title:</t>
  </si>
  <si>
    <t>The following calculations estimate the corner fire flame height.</t>
  </si>
  <si>
    <t>The following calculations estimate the wall fire flame height.</t>
  </si>
  <si>
    <t>(English Units)</t>
  </si>
  <si>
    <r>
      <t>ft</t>
    </r>
    <r>
      <rPr>
        <vertAlign val="superscript"/>
        <sz val="10"/>
        <color indexed="8"/>
        <rFont val="Arial"/>
        <family val="2"/>
      </rPr>
      <t>2</t>
    </r>
  </si>
  <si>
    <r>
      <t>kg/m</t>
    </r>
    <r>
      <rPr>
        <vertAlign val="superscript"/>
        <sz val="10"/>
        <color indexed="8"/>
        <rFont val="Arial"/>
        <family val="2"/>
      </rPr>
      <t>2</t>
    </r>
    <r>
      <rPr>
        <sz val="10"/>
        <color indexed="8"/>
        <rFont val="Arial"/>
        <family val="2"/>
      </rPr>
      <t>-sec</t>
    </r>
  </si>
  <si>
    <r>
      <t>m</t>
    </r>
    <r>
      <rPr>
        <vertAlign val="superscript"/>
        <sz val="10"/>
        <color indexed="8"/>
        <rFont val="Arial"/>
        <family val="2"/>
      </rPr>
      <t>-1</t>
    </r>
  </si>
  <si>
    <t>ESTIMATING CORNER FIRE</t>
  </si>
  <si>
    <t xml:space="preserve">FLAME HEIGHT  </t>
  </si>
  <si>
    <t>ESTIMATING LINE FIRE</t>
  </si>
  <si>
    <t>FLAME HEIGHT AGAINST THE WALL</t>
  </si>
  <si>
    <t xml:space="preserve">  ESTIMATING WALL FIRE</t>
  </si>
  <si>
    <t>FLAME HEIGHT</t>
  </si>
  <si>
    <t>Silicon Transformer Fluid (561)</t>
  </si>
  <si>
    <r>
      <t>m</t>
    </r>
    <r>
      <rPr>
        <vertAlign val="superscript"/>
        <sz val="10"/>
        <color indexed="9"/>
        <rFont val="Arial"/>
        <family val="2"/>
      </rPr>
      <t>3</t>
    </r>
  </si>
  <si>
    <r>
      <t>m</t>
    </r>
    <r>
      <rPr>
        <vertAlign val="superscript"/>
        <sz val="10"/>
        <color indexed="9"/>
        <rFont val="Arial"/>
        <family val="2"/>
      </rPr>
      <t>2</t>
    </r>
  </si>
  <si>
    <t>BURNING RATE DATA FOR LIQUID HYDROCARBON FUELS</t>
  </si>
  <si>
    <t xml:space="preserve">Where, </t>
  </si>
  <si>
    <t>m" =</t>
  </si>
  <si>
    <r>
      <t>D</t>
    </r>
    <r>
      <rPr>
        <sz val="10"/>
        <color indexed="57"/>
        <rFont val="Arial"/>
        <family val="2"/>
      </rPr>
      <t>H</t>
    </r>
    <r>
      <rPr>
        <vertAlign val="subscript"/>
        <sz val="10"/>
        <color indexed="57"/>
        <rFont val="Arial"/>
        <family val="2"/>
      </rPr>
      <t xml:space="preserve">c,eff </t>
    </r>
    <r>
      <rPr>
        <sz val="10"/>
        <color indexed="57"/>
        <rFont val="Arial"/>
        <family val="2"/>
      </rPr>
      <t>=</t>
    </r>
  </si>
  <si>
    <r>
      <t>k</t>
    </r>
    <r>
      <rPr>
        <sz val="10"/>
        <color indexed="57"/>
        <rFont val="Symbol"/>
        <family val="1"/>
      </rPr>
      <t xml:space="preserve">b </t>
    </r>
    <r>
      <rPr>
        <sz val="10"/>
        <color indexed="57"/>
        <rFont val="Arial"/>
        <family val="2"/>
      </rPr>
      <t>=</t>
    </r>
  </si>
  <si>
    <t>D =</t>
  </si>
  <si>
    <t>diameter of pool fire (diameter involved in vaporization, circular pool is assumed) (m)</t>
  </si>
  <si>
    <t>pool fire heat release rate (kW)</t>
  </si>
  <si>
    <r>
      <t>mass burning rate of fuel per unit surface area (kg/m</t>
    </r>
    <r>
      <rPr>
        <vertAlign val="superscript"/>
        <sz val="10"/>
        <color indexed="57"/>
        <rFont val="Arial"/>
        <family val="2"/>
      </rPr>
      <t>2</t>
    </r>
    <r>
      <rPr>
        <sz val="10"/>
        <color indexed="57"/>
        <rFont val="Arial"/>
        <family val="2"/>
      </rPr>
      <t>-sec)</t>
    </r>
  </si>
  <si>
    <t>effective heat of combustion of fuel (kJ/kg)</t>
  </si>
  <si>
    <r>
      <t>empirical constant (m</t>
    </r>
    <r>
      <rPr>
        <vertAlign val="superscript"/>
        <sz val="10"/>
        <color indexed="57"/>
        <rFont val="Arial"/>
        <family val="2"/>
      </rPr>
      <t>-1</t>
    </r>
    <r>
      <rPr>
        <sz val="10"/>
        <color indexed="57"/>
        <rFont val="Arial"/>
        <family val="2"/>
      </rPr>
      <t>)</t>
    </r>
  </si>
  <si>
    <r>
      <t>surface area of pool fire (m</t>
    </r>
    <r>
      <rPr>
        <vertAlign val="superscript"/>
        <sz val="10"/>
        <color indexed="57"/>
        <rFont val="Arial"/>
        <family val="2"/>
      </rPr>
      <t>2</t>
    </r>
    <r>
      <rPr>
        <sz val="10"/>
        <color indexed="57"/>
        <rFont val="Arial"/>
        <family val="2"/>
      </rPr>
      <t xml:space="preserve">)  </t>
    </r>
  </si>
  <si>
    <r>
      <t>A</t>
    </r>
    <r>
      <rPr>
        <vertAlign val="subscript"/>
        <sz val="10"/>
        <color indexed="57"/>
        <rFont val="Arial"/>
        <family val="2"/>
      </rPr>
      <t>dike</t>
    </r>
    <r>
      <rPr>
        <sz val="10"/>
        <color indexed="57"/>
        <rFont val="Arial"/>
        <family val="2"/>
      </rPr>
      <t xml:space="preserve"> =</t>
    </r>
  </si>
  <si>
    <r>
      <t>surface area of pool fire (area involved in vaporization) (m</t>
    </r>
    <r>
      <rPr>
        <vertAlign val="superscript"/>
        <sz val="10"/>
        <color indexed="57"/>
        <rFont val="Arial"/>
        <family val="2"/>
      </rPr>
      <t>2</t>
    </r>
    <r>
      <rPr>
        <sz val="10"/>
        <color indexed="57"/>
        <rFont val="Arial"/>
        <family val="2"/>
      </rPr>
      <t>)</t>
    </r>
  </si>
  <si>
    <r>
      <t>m"</t>
    </r>
    <r>
      <rPr>
        <b/>
        <sz val="18"/>
        <color indexed="57"/>
        <rFont val="Symbol"/>
        <family val="1"/>
      </rPr>
      <t>D</t>
    </r>
    <r>
      <rPr>
        <b/>
        <sz val="18"/>
        <color indexed="57"/>
        <rFont val="Arial"/>
        <family val="2"/>
      </rPr>
      <t>H</t>
    </r>
    <r>
      <rPr>
        <b/>
        <vertAlign val="subscript"/>
        <sz val="18"/>
        <color indexed="57"/>
        <rFont val="Arial"/>
        <family val="2"/>
      </rPr>
      <t xml:space="preserve">c,eff </t>
    </r>
    <r>
      <rPr>
        <b/>
        <sz val="18"/>
        <color indexed="57"/>
        <rFont val="Arial"/>
        <family val="2"/>
      </rPr>
      <t>(1 - e</t>
    </r>
    <r>
      <rPr>
        <b/>
        <vertAlign val="superscript"/>
        <sz val="18"/>
        <color indexed="57"/>
        <rFont val="Arial"/>
        <family val="2"/>
      </rPr>
      <t>-k</t>
    </r>
    <r>
      <rPr>
        <b/>
        <vertAlign val="superscript"/>
        <sz val="18"/>
        <color indexed="57"/>
        <rFont val="Symbol"/>
        <family val="1"/>
      </rPr>
      <t xml:space="preserve">b </t>
    </r>
    <r>
      <rPr>
        <b/>
        <vertAlign val="superscript"/>
        <sz val="18"/>
        <color indexed="57"/>
        <rFont val="Arial"/>
        <family val="2"/>
      </rPr>
      <t>D</t>
    </r>
    <r>
      <rPr>
        <b/>
        <sz val="18"/>
        <color indexed="57"/>
        <rFont val="Arial"/>
        <family val="2"/>
      </rPr>
      <t>) A</t>
    </r>
    <r>
      <rPr>
        <b/>
        <vertAlign val="subscript"/>
        <sz val="18"/>
        <color indexed="57"/>
        <rFont val="Arial"/>
        <family val="2"/>
      </rPr>
      <t>dike</t>
    </r>
  </si>
  <si>
    <r>
      <t>A</t>
    </r>
    <r>
      <rPr>
        <b/>
        <vertAlign val="subscript"/>
        <sz val="16"/>
        <color indexed="57"/>
        <rFont val="Arial"/>
        <family val="2"/>
      </rPr>
      <t>dike</t>
    </r>
    <r>
      <rPr>
        <b/>
        <sz val="16"/>
        <color indexed="57"/>
        <rFont val="Arial"/>
        <family val="2"/>
      </rPr>
      <t xml:space="preserve"> =</t>
    </r>
  </si>
  <si>
    <r>
      <t>p</t>
    </r>
    <r>
      <rPr>
        <b/>
        <sz val="16"/>
        <color indexed="57"/>
        <rFont val="Arial"/>
        <family val="2"/>
      </rPr>
      <t>D</t>
    </r>
    <r>
      <rPr>
        <b/>
        <vertAlign val="superscript"/>
        <sz val="16"/>
        <color indexed="57"/>
        <rFont val="Arial"/>
        <family val="2"/>
      </rPr>
      <t>2</t>
    </r>
    <r>
      <rPr>
        <b/>
        <sz val="16"/>
        <color indexed="57"/>
        <rFont val="Arial"/>
        <family val="2"/>
      </rPr>
      <t>/4</t>
    </r>
  </si>
  <si>
    <r>
      <t>√(4A</t>
    </r>
    <r>
      <rPr>
        <b/>
        <vertAlign val="subscript"/>
        <sz val="16"/>
        <color indexed="57"/>
        <rFont val="Arial"/>
        <family val="2"/>
      </rPr>
      <t>dike</t>
    </r>
    <r>
      <rPr>
        <b/>
        <sz val="16"/>
        <color indexed="57"/>
        <rFont val="Arial"/>
        <family val="2"/>
      </rPr>
      <t>/</t>
    </r>
    <r>
      <rPr>
        <b/>
        <sz val="16"/>
        <color indexed="57"/>
        <rFont val="Symbol"/>
        <family val="1"/>
      </rPr>
      <t>p</t>
    </r>
    <r>
      <rPr>
        <b/>
        <sz val="16"/>
        <color indexed="57"/>
        <rFont val="Arial"/>
        <family val="2"/>
      </rPr>
      <t>)</t>
    </r>
  </si>
  <si>
    <t>Q/L</t>
  </si>
  <si>
    <t>Q' =</t>
  </si>
  <si>
    <t>fire heat release rate of the fire (kW)</t>
  </si>
  <si>
    <t>length of the fire source (m)</t>
  </si>
  <si>
    <r>
      <t>L</t>
    </r>
    <r>
      <rPr>
        <vertAlign val="subscript"/>
        <sz val="10"/>
        <color indexed="57"/>
        <rFont val="Arial"/>
        <family val="2"/>
      </rPr>
      <t xml:space="preserve"> </t>
    </r>
    <r>
      <rPr>
        <sz val="10"/>
        <color indexed="57"/>
        <rFont val="Arial"/>
        <family val="2"/>
      </rPr>
      <t>=</t>
    </r>
  </si>
  <si>
    <r>
      <t>L</t>
    </r>
    <r>
      <rPr>
        <b/>
        <vertAlign val="subscript"/>
        <sz val="16"/>
        <color indexed="57"/>
        <rFont val="Arial"/>
        <family val="2"/>
      </rPr>
      <t xml:space="preserve"> </t>
    </r>
    <r>
      <rPr>
        <b/>
        <sz val="16"/>
        <color indexed="57"/>
        <rFont val="Arial"/>
        <family val="2"/>
      </rPr>
      <t>x W</t>
    </r>
    <r>
      <rPr>
        <b/>
        <vertAlign val="subscript"/>
        <sz val="16"/>
        <color indexed="57"/>
        <rFont val="Arial"/>
        <family val="2"/>
      </rPr>
      <t xml:space="preserve"> </t>
    </r>
    <r>
      <rPr>
        <b/>
        <sz val="16"/>
        <color indexed="57"/>
        <rFont val="Arial"/>
        <family val="2"/>
      </rPr>
      <t>=</t>
    </r>
  </si>
  <si>
    <r>
      <t>L</t>
    </r>
    <r>
      <rPr>
        <b/>
        <vertAlign val="subscript"/>
        <sz val="16"/>
        <color indexed="57"/>
        <rFont val="Arial"/>
        <family val="2"/>
      </rPr>
      <t xml:space="preserve"> </t>
    </r>
    <r>
      <rPr>
        <b/>
        <sz val="16"/>
        <color indexed="57"/>
        <rFont val="Arial"/>
        <family val="2"/>
      </rPr>
      <t>x W</t>
    </r>
    <r>
      <rPr>
        <b/>
        <vertAlign val="subscript"/>
        <sz val="16"/>
        <color indexed="57"/>
        <rFont val="Arial"/>
        <family val="2"/>
      </rPr>
      <t xml:space="preserve"> </t>
    </r>
    <r>
      <rPr>
        <b/>
        <sz val="16"/>
        <color indexed="57"/>
        <rFont val="Arial"/>
        <family val="2"/>
      </rPr>
      <t xml:space="preserve">= </t>
    </r>
  </si>
  <si>
    <r>
      <t>A</t>
    </r>
    <r>
      <rPr>
        <b/>
        <vertAlign val="subscript"/>
        <sz val="16"/>
        <color indexed="57"/>
        <rFont val="Arial"/>
        <family val="2"/>
      </rPr>
      <t>dike</t>
    </r>
    <r>
      <rPr>
        <b/>
        <sz val="16"/>
        <color indexed="57"/>
        <rFont val="Arial"/>
        <family val="2"/>
      </rPr>
      <t xml:space="preserve"> </t>
    </r>
  </si>
  <si>
    <r>
      <t>m</t>
    </r>
    <r>
      <rPr>
        <b/>
        <vertAlign val="superscript"/>
        <sz val="16"/>
        <color indexed="57"/>
        <rFont val="Arial"/>
        <family val="2"/>
      </rPr>
      <t>2</t>
    </r>
  </si>
  <si>
    <t>wall fire flame height (m)</t>
  </si>
  <si>
    <t>rate of heat release per unit length of the fire (kW/m)</t>
  </si>
  <si>
    <r>
      <t>H</t>
    </r>
    <r>
      <rPr>
        <vertAlign val="subscript"/>
        <sz val="10"/>
        <color indexed="57"/>
        <rFont val="Arial"/>
        <family val="2"/>
      </rPr>
      <t>f(wall)</t>
    </r>
    <r>
      <rPr>
        <sz val="10"/>
        <color indexed="57"/>
        <rFont val="Arial"/>
        <family val="2"/>
      </rPr>
      <t xml:space="preserve"> =</t>
    </r>
  </si>
  <si>
    <r>
      <t>H</t>
    </r>
    <r>
      <rPr>
        <b/>
        <vertAlign val="subscript"/>
        <sz val="18"/>
        <color indexed="57"/>
        <rFont val="Arial"/>
        <family val="2"/>
      </rPr>
      <t xml:space="preserve">f(wall) </t>
    </r>
    <r>
      <rPr>
        <b/>
        <sz val="18"/>
        <color indexed="57"/>
        <rFont val="Arial"/>
        <family val="2"/>
      </rPr>
      <t>=</t>
    </r>
  </si>
  <si>
    <t>Answer</t>
  </si>
  <si>
    <r>
      <t>H</t>
    </r>
    <r>
      <rPr>
        <b/>
        <vertAlign val="subscript"/>
        <sz val="18"/>
        <color indexed="8"/>
        <rFont val="Arial"/>
        <family val="2"/>
      </rPr>
      <t>f(wall)</t>
    </r>
    <r>
      <rPr>
        <b/>
        <sz val="18"/>
        <color indexed="8"/>
        <rFont val="Arial"/>
        <family val="2"/>
      </rPr>
      <t xml:space="preserve"> = </t>
    </r>
  </si>
  <si>
    <r>
      <t>m" (kg/m</t>
    </r>
    <r>
      <rPr>
        <b/>
        <vertAlign val="superscript"/>
        <sz val="11"/>
        <color indexed="12"/>
        <rFont val="Arial"/>
        <family val="2"/>
      </rPr>
      <t>2</t>
    </r>
    <r>
      <rPr>
        <b/>
        <sz val="11"/>
        <color indexed="12"/>
        <rFont val="Arial"/>
        <family val="2"/>
      </rPr>
      <t>-sec)</t>
    </r>
  </si>
  <si>
    <r>
      <t>D</t>
    </r>
    <r>
      <rPr>
        <b/>
        <sz val="11"/>
        <color indexed="12"/>
        <rFont val="Arial"/>
        <family val="2"/>
      </rPr>
      <t>H</t>
    </r>
    <r>
      <rPr>
        <b/>
        <vertAlign val="subscript"/>
        <sz val="11"/>
        <color indexed="12"/>
        <rFont val="Arial"/>
        <family val="2"/>
      </rPr>
      <t>c,eff</t>
    </r>
    <r>
      <rPr>
        <b/>
        <sz val="11"/>
        <color indexed="12"/>
        <rFont val="Arial"/>
        <family val="2"/>
      </rPr>
      <t xml:space="preserve"> (kJ/kg)</t>
    </r>
  </si>
  <si>
    <r>
      <t>k</t>
    </r>
    <r>
      <rPr>
        <b/>
        <sz val="11"/>
        <color indexed="12"/>
        <rFont val="Symbol"/>
        <family val="1"/>
      </rPr>
      <t>b (</t>
    </r>
    <r>
      <rPr>
        <b/>
        <sz val="11"/>
        <color indexed="12"/>
        <rFont val="Arial"/>
        <family val="2"/>
      </rPr>
      <t>m</t>
    </r>
    <r>
      <rPr>
        <b/>
        <vertAlign val="superscript"/>
        <sz val="11"/>
        <color indexed="12"/>
        <rFont val="Symbol"/>
        <family val="1"/>
      </rPr>
      <t>-1</t>
    </r>
    <r>
      <rPr>
        <b/>
        <sz val="11"/>
        <color indexed="12"/>
        <rFont val="Symbol"/>
        <family val="1"/>
      </rPr>
      <t>)</t>
    </r>
  </si>
  <si>
    <t>heat release rate of the fire (kW)</t>
  </si>
  <si>
    <r>
      <t>H</t>
    </r>
    <r>
      <rPr>
        <b/>
        <vertAlign val="subscript"/>
        <sz val="18"/>
        <color indexed="57"/>
        <rFont val="Arial"/>
        <family val="2"/>
      </rPr>
      <t xml:space="preserve">f(corner) </t>
    </r>
    <r>
      <rPr>
        <b/>
        <sz val="18"/>
        <color indexed="57"/>
        <rFont val="Arial"/>
        <family val="2"/>
      </rPr>
      <t>=</t>
    </r>
  </si>
  <si>
    <r>
      <t>0.075 Q</t>
    </r>
    <r>
      <rPr>
        <b/>
        <vertAlign val="superscript"/>
        <sz val="18"/>
        <color indexed="57"/>
        <rFont val="Arial"/>
        <family val="2"/>
      </rPr>
      <t>3/5</t>
    </r>
  </si>
  <si>
    <r>
      <t>H</t>
    </r>
    <r>
      <rPr>
        <b/>
        <vertAlign val="subscript"/>
        <sz val="18"/>
        <color indexed="8"/>
        <rFont val="Arial"/>
        <family val="2"/>
      </rPr>
      <t xml:space="preserve">f(corner) </t>
    </r>
    <r>
      <rPr>
        <b/>
        <sz val="18"/>
        <color indexed="8"/>
        <rFont val="Arial"/>
        <family val="2"/>
      </rPr>
      <t xml:space="preserve">=  </t>
    </r>
  </si>
  <si>
    <t>heat release rate per unit length (kW/m)</t>
  </si>
  <si>
    <r>
      <t>L</t>
    </r>
    <r>
      <rPr>
        <b/>
        <vertAlign val="subscript"/>
        <sz val="16"/>
        <color indexed="57"/>
        <rFont val="Arial"/>
        <family val="2"/>
      </rPr>
      <t xml:space="preserve"> </t>
    </r>
    <r>
      <rPr>
        <b/>
        <sz val="16"/>
        <color indexed="57"/>
        <rFont val="Arial"/>
        <family val="2"/>
      </rPr>
      <t>x W</t>
    </r>
    <r>
      <rPr>
        <b/>
        <vertAlign val="subscript"/>
        <sz val="16"/>
        <color indexed="57"/>
        <rFont val="Arial"/>
        <family val="2"/>
      </rPr>
      <t xml:space="preserve"> </t>
    </r>
    <r>
      <rPr>
        <b/>
        <sz val="16"/>
        <color indexed="57"/>
        <rFont val="Arial"/>
        <family val="2"/>
      </rPr>
      <t>=</t>
    </r>
  </si>
  <si>
    <r>
      <t>L</t>
    </r>
    <r>
      <rPr>
        <b/>
        <vertAlign val="subscript"/>
        <sz val="16"/>
        <color indexed="57"/>
        <rFont val="Arial"/>
        <family val="2"/>
      </rPr>
      <t xml:space="preserve"> </t>
    </r>
    <r>
      <rPr>
        <b/>
        <sz val="16"/>
        <color indexed="57"/>
        <rFont val="Arial"/>
        <family val="2"/>
      </rPr>
      <t>x W</t>
    </r>
    <r>
      <rPr>
        <b/>
        <vertAlign val="subscript"/>
        <sz val="16"/>
        <color indexed="57"/>
        <rFont val="Arial"/>
        <family val="2"/>
      </rPr>
      <t xml:space="preserve"> </t>
    </r>
    <r>
      <rPr>
        <b/>
        <sz val="16"/>
        <color indexed="57"/>
        <rFont val="Arial"/>
        <family val="2"/>
      </rPr>
      <t xml:space="preserve">= </t>
    </r>
  </si>
  <si>
    <r>
      <t>H</t>
    </r>
    <r>
      <rPr>
        <vertAlign val="subscript"/>
        <sz val="10"/>
        <color indexed="57"/>
        <rFont val="Arial"/>
        <family val="2"/>
      </rPr>
      <t>f(wall line)</t>
    </r>
    <r>
      <rPr>
        <sz val="10"/>
        <color indexed="57"/>
        <rFont val="Arial"/>
        <family val="2"/>
      </rPr>
      <t xml:space="preserve"> =</t>
    </r>
  </si>
  <si>
    <r>
      <t xml:space="preserve">0.017 Q' </t>
    </r>
    <r>
      <rPr>
        <b/>
        <vertAlign val="superscript"/>
        <sz val="18"/>
        <color indexed="57"/>
        <rFont val="Arial"/>
        <family val="2"/>
      </rPr>
      <t>2/3</t>
    </r>
  </si>
  <si>
    <r>
      <t>H</t>
    </r>
    <r>
      <rPr>
        <b/>
        <vertAlign val="subscript"/>
        <sz val="18"/>
        <color indexed="57"/>
        <rFont val="Arial"/>
        <family val="2"/>
      </rPr>
      <t xml:space="preserve">f(wall line) </t>
    </r>
    <r>
      <rPr>
        <b/>
        <sz val="18"/>
        <color indexed="57"/>
        <rFont val="Arial"/>
        <family val="2"/>
      </rPr>
      <t>=</t>
    </r>
  </si>
  <si>
    <r>
      <t xml:space="preserve">0.034 Q' </t>
    </r>
    <r>
      <rPr>
        <b/>
        <vertAlign val="superscript"/>
        <sz val="18"/>
        <color indexed="57"/>
        <rFont val="Arial"/>
        <family val="2"/>
      </rPr>
      <t>2/3</t>
    </r>
  </si>
  <si>
    <r>
      <t>H</t>
    </r>
    <r>
      <rPr>
        <b/>
        <vertAlign val="subscript"/>
        <sz val="18"/>
        <color indexed="8"/>
        <rFont val="Arial"/>
        <family val="2"/>
      </rPr>
      <t>f(wall line)</t>
    </r>
    <r>
      <rPr>
        <b/>
        <sz val="18"/>
        <color indexed="8"/>
        <rFont val="Arial"/>
        <family val="2"/>
      </rPr>
      <t xml:space="preserve"> =</t>
    </r>
  </si>
  <si>
    <t>CHAPTER 4</t>
  </si>
  <si>
    <t xml:space="preserve">              heating to achieve ignition.</t>
  </si>
  <si>
    <r>
      <t>NOTE:</t>
    </r>
    <r>
      <rPr>
        <sz val="10"/>
        <color indexed="10"/>
        <rFont val="Arial"/>
        <family val="2"/>
      </rPr>
      <t xml:space="preserve">  Liquids with relatively high flash point, like transformer oil, require localized</t>
    </r>
  </si>
  <si>
    <r>
      <t>Click</t>
    </r>
    <r>
      <rPr>
        <b/>
        <sz val="11"/>
        <color indexed="48"/>
        <rFont val="Arial"/>
        <family val="2"/>
      </rPr>
      <t xml:space="preserve"> on selection</t>
    </r>
  </si>
  <si>
    <r>
      <t>Scroll</t>
    </r>
    <r>
      <rPr>
        <b/>
        <sz val="11"/>
        <color indexed="48"/>
        <rFont val="Arial"/>
        <family val="2"/>
      </rPr>
      <t xml:space="preserve"> to desired fuel type </t>
    </r>
    <r>
      <rPr>
        <b/>
        <sz val="14"/>
        <color indexed="48"/>
        <rFont val="Arial"/>
        <family val="2"/>
      </rPr>
      <t>then</t>
    </r>
  </si>
  <si>
    <r>
      <t>Scroll</t>
    </r>
    <r>
      <rPr>
        <b/>
        <sz val="11"/>
        <color indexed="48"/>
        <rFont val="Arial"/>
        <family val="2"/>
      </rPr>
      <t xml:space="preserve"> to desired fuel type </t>
    </r>
    <r>
      <rPr>
        <b/>
        <sz val="14"/>
        <color indexed="48"/>
        <rFont val="Arial"/>
        <family val="2"/>
      </rPr>
      <t>then</t>
    </r>
  </si>
  <si>
    <r>
      <t>Reference: SFPE Handbook of Fire Protection Engineering, 3</t>
    </r>
    <r>
      <rPr>
        <i/>
        <vertAlign val="superscript"/>
        <sz val="10"/>
        <color indexed="8"/>
        <rFont val="Arial"/>
        <family val="2"/>
      </rPr>
      <t>rd</t>
    </r>
    <r>
      <rPr>
        <i/>
        <sz val="10"/>
        <color indexed="8"/>
        <rFont val="Arial"/>
        <family val="2"/>
      </rPr>
      <t xml:space="preserve"> Edition, Page 3-26.</t>
    </r>
  </si>
  <si>
    <r>
      <t>Reference: SFPE Handbook of Fire Protection Engineering, 3</t>
    </r>
    <r>
      <rPr>
        <i/>
        <vertAlign val="superscript"/>
        <sz val="10"/>
        <color indexed="8"/>
        <rFont val="Arial"/>
        <family val="2"/>
      </rPr>
      <t>rd</t>
    </r>
    <r>
      <rPr>
        <i/>
        <sz val="10"/>
        <color indexed="8"/>
        <rFont val="Arial"/>
        <family val="2"/>
      </rPr>
      <t xml:space="preserve"> Edition, 2002, Page 3-25.</t>
    </r>
  </si>
  <si>
    <r>
      <t>Reference: NFPA Fire Protection Handbook, 19</t>
    </r>
    <r>
      <rPr>
        <i/>
        <vertAlign val="superscript"/>
        <sz val="10"/>
        <color indexed="8"/>
        <rFont val="Arial"/>
        <family val="2"/>
      </rPr>
      <t>th</t>
    </r>
    <r>
      <rPr>
        <i/>
        <sz val="10"/>
        <color indexed="8"/>
        <rFont val="Arial"/>
        <family val="2"/>
      </rPr>
      <t xml:space="preserve"> Edition, 2003, Page 3-134.</t>
    </r>
  </si>
  <si>
    <t>Reference:  Hesemi and Tokunaga, "Modeling of Turbulent Diffusion Flames and Fire Plumes for the Analysis of Fire Growth," Proceeding of the</t>
  </si>
  <si>
    <r>
      <t>21</t>
    </r>
    <r>
      <rPr>
        <i/>
        <vertAlign val="superscript"/>
        <sz val="10"/>
        <color indexed="8"/>
        <rFont val="Arial"/>
        <family val="2"/>
      </rPr>
      <t>th</t>
    </r>
    <r>
      <rPr>
        <i/>
        <sz val="10"/>
        <color indexed="8"/>
        <rFont val="Arial"/>
        <family val="2"/>
      </rPr>
      <t xml:space="preserve"> National Heat Transfer Conference, American Society of Mechanical Engineers (ASME), 1983.</t>
    </r>
  </si>
  <si>
    <r>
      <t>The above calculations are based on principles developed in the SFPE Handbook of Fire Protection Engineering, 3</t>
    </r>
    <r>
      <rPr>
        <vertAlign val="superscript"/>
        <sz val="11"/>
        <color indexed="43"/>
        <rFont val="Arial"/>
        <family val="2"/>
      </rPr>
      <t>rd</t>
    </r>
    <r>
      <rPr>
        <sz val="11"/>
        <color indexed="43"/>
        <rFont val="Arial"/>
        <family val="2"/>
      </rPr>
      <t xml:space="preserve"> Edition, 2002, and Hesemi and Tokunage, 1983.  Calculations are based on certain assumptions and have inherent limitations.  The results of such calculations may or may not have reasonable predictive capabilities for a given situation and should only be interpreted by an informed user.  Although each calculation in the spreadsheet has been verified with the results of hand calculation, there is no absolute guarantee of the accuracy of these calculations.  Any questions, comments, concerns and suggestions or to report an error(s) in the spreadsheet, please send an email to David.Stroup@nrc.gov or Naeem.Iqbal@nrc.gov.</t>
    </r>
  </si>
  <si>
    <r>
      <t>The above calculations are based on principles developed in the SFPE Handbook of Fire Protection Engineering, 3</t>
    </r>
    <r>
      <rPr>
        <vertAlign val="superscript"/>
        <sz val="11"/>
        <color indexed="43"/>
        <rFont val="Arial"/>
        <family val="2"/>
      </rPr>
      <t>rd</t>
    </r>
    <r>
      <rPr>
        <sz val="11"/>
        <color indexed="43"/>
        <rFont val="Arial"/>
        <family val="2"/>
      </rPr>
      <t xml:space="preserve"> Edition, 2002, and NFPA Fire Protection Handbook, 19</t>
    </r>
    <r>
      <rPr>
        <vertAlign val="superscript"/>
        <sz val="11"/>
        <color indexed="43"/>
        <rFont val="Arial"/>
        <family val="2"/>
      </rPr>
      <t>th</t>
    </r>
    <r>
      <rPr>
        <sz val="11"/>
        <color indexed="43"/>
        <rFont val="Arial"/>
        <family val="2"/>
      </rPr>
      <t xml:space="preserve"> Edition, 2003.  Calculations are based on certain assumptions and have inherent limitations.  The results of such calculations may or may not have reasonable predictive capabilities for a given situation and should only be interpreted by an informed user.  Although each calculation in the spreadsheet has been verified with the results of hand calculation, there is no absolute guarantee of the accuracy of these calculations.  Any questions, comments, concerns and suggestions or to report an error(s) in the spreadsheet, please send an email to David.Stroup@nrc.gov or Naeem.Iqbal@nrc.gov.</t>
    </r>
  </si>
  <si>
    <r>
      <t>The above calculations are based on principles developed in the SFPE Handbook of Fire Protection Engineering, 3</t>
    </r>
    <r>
      <rPr>
        <vertAlign val="superscript"/>
        <sz val="11"/>
        <color indexed="43"/>
        <rFont val="Arial"/>
        <family val="2"/>
      </rPr>
      <t>rd</t>
    </r>
    <r>
      <rPr>
        <sz val="11"/>
        <color indexed="43"/>
        <rFont val="Arial"/>
        <family val="2"/>
      </rPr>
      <t xml:space="preserve"> Edition, 2002, and NFPA Fire Protection Handbook, 19</t>
    </r>
    <r>
      <rPr>
        <vertAlign val="superscript"/>
        <sz val="11"/>
        <color indexed="43"/>
        <rFont val="Arial"/>
        <family val="2"/>
      </rPr>
      <t>th</t>
    </r>
    <r>
      <rPr>
        <sz val="11"/>
        <color indexed="43"/>
        <rFont val="Arial"/>
        <family val="2"/>
      </rPr>
      <t xml:space="preserve"> Edition, 2003.  Calculations are based on certain assumptions and have inherent limitations.  The results of such calculations may or may not have reasonable predictive capabilities for a given situation and should only be interpreted by an informed user.  Although each calculation in the spreadsheet has been verified with the results of hand calculation, there is no absolute guarantee of the accuracy of these calculations.  Any questions, comments, concerns and suggestions, or to report an error(s) in the spreadsheet, please send an email to David.Stroup@nrc.gov or Naeem.Iqbal@nrc.gov.</t>
    </r>
  </si>
  <si>
    <t xml:space="preserve">pool fire diameter (m) </t>
  </si>
  <si>
    <t>March 2011</t>
  </si>
  <si>
    <t>December 2004</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</si>
</sst>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0;[Red]0.00"/>
    <numFmt numFmtId="166" formatCode="0.0000;[Red]0.0000"/>
    <numFmt numFmtId="167" formatCode="0.000000;[Red]0.000000"/>
    <numFmt numFmtId="168" formatCode="0.00000000;[Red]0.00000000"/>
    <numFmt numFmtId="169" formatCode="0.0000"/>
    <numFmt numFmtId="170" formatCode="0.000"/>
    <numFmt numFmtId="171" formatCode="&quot;Yes&quot;;&quot;Yes&quot;;&quot;No&quot;"/>
    <numFmt numFmtId="172" formatCode="&quot;True&quot;;&quot;True&quot;;&quot;False&quot;"/>
    <numFmt numFmtId="173" formatCode="&quot;On&quot;;&quot;On&quot;;&quot;Off&quot;"/>
    <numFmt numFmtId="174" formatCode="[$€-2]\ #,##0.00_);[Red]\([$€-2]\ #,##0.00\)"/>
  </numFmts>
  <fonts count="90">
    <font>
      <sz val="10"/>
      <name val="Arial"/>
      <family val="0"/>
    </font>
    <font>
      <b/>
      <sz val="14"/>
      <name val="Arial"/>
      <family val="2"/>
    </font>
    <font>
      <b/>
      <sz val="10"/>
      <color indexed="8"/>
      <name val="Arial"/>
      <family val="2"/>
    </font>
    <font>
      <b/>
      <sz val="14"/>
      <color indexed="10"/>
      <name val="Arial"/>
      <family val="2"/>
    </font>
    <font>
      <sz val="10"/>
      <color indexed="10"/>
      <name val="Arial"/>
      <family val="2"/>
    </font>
    <font>
      <vertAlign val="subscript"/>
      <sz val="10"/>
      <color indexed="10"/>
      <name val="Arial"/>
      <family val="2"/>
    </font>
    <font>
      <sz val="10"/>
      <color indexed="10"/>
      <name val="Symbol"/>
      <family val="1"/>
    </font>
    <font>
      <sz val="10"/>
      <color indexed="57"/>
      <name val="Symbol"/>
      <family val="1"/>
    </font>
    <font>
      <sz val="10"/>
      <color indexed="57"/>
      <name val="Arial"/>
      <family val="2"/>
    </font>
    <font>
      <vertAlign val="subscript"/>
      <sz val="10"/>
      <color indexed="57"/>
      <name val="Arial"/>
      <family val="2"/>
    </font>
    <font>
      <vertAlign val="superscript"/>
      <sz val="10"/>
      <color indexed="57"/>
      <name val="Arial"/>
      <family val="2"/>
    </font>
    <font>
      <b/>
      <sz val="10"/>
      <color indexed="57"/>
      <name val="Arial"/>
      <family val="2"/>
    </font>
    <font>
      <b/>
      <sz val="12"/>
      <name val="Arial"/>
      <family val="2"/>
    </font>
    <font>
      <u val="single"/>
      <sz val="10"/>
      <color indexed="12"/>
      <name val="Arial"/>
      <family val="2"/>
    </font>
    <font>
      <u val="single"/>
      <sz val="10"/>
      <color indexed="36"/>
      <name val="Arial"/>
      <family val="2"/>
    </font>
    <font>
      <sz val="9"/>
      <color indexed="10"/>
      <name val="Arial"/>
      <family val="2"/>
    </font>
    <font>
      <b/>
      <sz val="11"/>
      <color indexed="48"/>
      <name val="Arial"/>
      <family val="2"/>
    </font>
    <font>
      <b/>
      <sz val="10"/>
      <color indexed="10"/>
      <name val="Arial"/>
      <family val="2"/>
    </font>
    <font>
      <sz val="10"/>
      <color indexed="12"/>
      <name val="Arial"/>
      <family val="2"/>
    </font>
    <font>
      <b/>
      <sz val="12"/>
      <color indexed="13"/>
      <name val="Arial"/>
      <family val="2"/>
    </font>
    <font>
      <sz val="10"/>
      <color indexed="8"/>
      <name val="Arial"/>
      <family val="2"/>
    </font>
    <font>
      <b/>
      <sz val="11"/>
      <color indexed="9"/>
      <name val="Arial"/>
      <family val="2"/>
    </font>
    <font>
      <sz val="10"/>
      <color indexed="43"/>
      <name val="Arial"/>
      <family val="2"/>
    </font>
    <font>
      <sz val="11"/>
      <name val="Arial"/>
      <family val="2"/>
    </font>
    <font>
      <sz val="11"/>
      <color indexed="8"/>
      <name val="Arial"/>
      <family val="2"/>
    </font>
    <font>
      <vertAlign val="superscript"/>
      <sz val="10"/>
      <color indexed="8"/>
      <name val="Arial"/>
      <family val="2"/>
    </font>
    <font>
      <i/>
      <sz val="10"/>
      <color indexed="10"/>
      <name val="Arial"/>
      <family val="2"/>
    </font>
    <font>
      <b/>
      <sz val="14"/>
      <color indexed="8"/>
      <name val="Arial"/>
      <family val="2"/>
    </font>
    <font>
      <sz val="10"/>
      <color indexed="9"/>
      <name val="Arial"/>
      <family val="2"/>
    </font>
    <font>
      <vertAlign val="superscript"/>
      <sz val="10"/>
      <color indexed="9"/>
      <name val="Arial"/>
      <family val="2"/>
    </font>
    <font>
      <b/>
      <sz val="18"/>
      <color indexed="10"/>
      <name val="Arial"/>
      <family val="2"/>
    </font>
    <font>
      <b/>
      <sz val="16"/>
      <color indexed="10"/>
      <name val="Arial"/>
      <family val="2"/>
    </font>
    <font>
      <b/>
      <sz val="16"/>
      <color indexed="57"/>
      <name val="Arial"/>
      <family val="2"/>
    </font>
    <font>
      <b/>
      <sz val="18"/>
      <color indexed="57"/>
      <name val="Arial"/>
      <family val="2"/>
    </font>
    <font>
      <b/>
      <sz val="16"/>
      <color indexed="57"/>
      <name val="Symbol"/>
      <family val="1"/>
    </font>
    <font>
      <b/>
      <vertAlign val="subscript"/>
      <sz val="16"/>
      <color indexed="57"/>
      <name val="Arial"/>
      <family val="2"/>
    </font>
    <font>
      <b/>
      <vertAlign val="superscript"/>
      <sz val="16"/>
      <color indexed="57"/>
      <name val="Arial"/>
      <family val="2"/>
    </font>
    <font>
      <b/>
      <sz val="18"/>
      <color indexed="57"/>
      <name val="Symbol"/>
      <family val="1"/>
    </font>
    <font>
      <b/>
      <vertAlign val="subscript"/>
      <sz val="18"/>
      <color indexed="57"/>
      <name val="Arial"/>
      <family val="2"/>
    </font>
    <font>
      <b/>
      <vertAlign val="superscript"/>
      <sz val="18"/>
      <color indexed="57"/>
      <name val="Arial"/>
      <family val="2"/>
    </font>
    <font>
      <b/>
      <vertAlign val="superscript"/>
      <sz val="18"/>
      <color indexed="57"/>
      <name val="Symbol"/>
      <family val="1"/>
    </font>
    <font>
      <b/>
      <sz val="14"/>
      <color indexed="13"/>
      <name val="Arial"/>
      <family val="2"/>
    </font>
    <font>
      <b/>
      <sz val="18"/>
      <color indexed="8"/>
      <name val="Arial"/>
      <family val="2"/>
    </font>
    <font>
      <b/>
      <vertAlign val="subscript"/>
      <sz val="18"/>
      <color indexed="8"/>
      <name val="Arial"/>
      <family val="2"/>
    </font>
    <font>
      <b/>
      <sz val="11"/>
      <color indexed="12"/>
      <name val="Arial"/>
      <family val="2"/>
    </font>
    <font>
      <b/>
      <vertAlign val="superscript"/>
      <sz val="11"/>
      <color indexed="12"/>
      <name val="Arial"/>
      <family val="2"/>
    </font>
    <font>
      <b/>
      <sz val="11"/>
      <color indexed="12"/>
      <name val="Symbol"/>
      <family val="1"/>
    </font>
    <font>
      <b/>
      <vertAlign val="subscript"/>
      <sz val="11"/>
      <color indexed="12"/>
      <name val="Arial"/>
      <family val="2"/>
    </font>
    <font>
      <b/>
      <vertAlign val="superscript"/>
      <sz val="11"/>
      <color indexed="12"/>
      <name val="Symbol"/>
      <family val="1"/>
    </font>
    <font>
      <b/>
      <sz val="16"/>
      <name val="Arial"/>
      <family val="2"/>
    </font>
    <font>
      <sz val="14"/>
      <name val="Arial"/>
      <family val="2"/>
    </font>
    <font>
      <b/>
      <sz val="14"/>
      <color indexed="48"/>
      <name val="Arial"/>
      <family val="2"/>
    </font>
    <font>
      <sz val="11"/>
      <color indexed="43"/>
      <name val="Arial"/>
      <family val="2"/>
    </font>
    <font>
      <i/>
      <sz val="10"/>
      <color indexed="8"/>
      <name val="Arial"/>
      <family val="2"/>
    </font>
    <font>
      <i/>
      <vertAlign val="superscript"/>
      <sz val="10"/>
      <color indexed="8"/>
      <name val="Arial"/>
      <family val="2"/>
    </font>
    <font>
      <vertAlign val="superscript"/>
      <sz val="11"/>
      <color indexed="43"/>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15"/>
        <bgColor indexed="64"/>
      </patternFill>
    </fill>
    <fill>
      <patternFill patternType="solid">
        <fgColor indexed="11"/>
        <bgColor indexed="64"/>
      </patternFill>
    </fill>
    <fill>
      <patternFill patternType="solid">
        <fgColor indexed="10"/>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indexed="12"/>
        <bgColor indexed="64"/>
      </patternFill>
    </fill>
    <fill>
      <patternFill patternType="solid">
        <fgColor indexed="47"/>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double"/>
      <right style="double"/>
      <top style="double"/>
      <bottom style="double"/>
    </border>
    <border>
      <left style="double"/>
      <right style="double"/>
      <top>
        <color indexed="63"/>
      </top>
      <bottom>
        <color indexed="63"/>
      </bottom>
    </border>
    <border>
      <left style="double"/>
      <right style="double"/>
      <top style="thin"/>
      <bottom>
        <color indexed="63"/>
      </bottom>
    </border>
    <border>
      <left style="double"/>
      <right style="double"/>
      <top>
        <color indexed="63"/>
      </top>
      <bottom style="double"/>
    </border>
    <border>
      <left>
        <color indexed="63"/>
      </left>
      <right>
        <color indexed="63"/>
      </right>
      <top>
        <color indexed="63"/>
      </top>
      <bottom style="double"/>
    </border>
    <border>
      <left>
        <color indexed="63"/>
      </left>
      <right>
        <color indexed="63"/>
      </right>
      <top>
        <color indexed="63"/>
      </top>
      <bottom style="thick"/>
    </border>
    <border>
      <left>
        <color indexed="63"/>
      </left>
      <right>
        <color indexed="63"/>
      </right>
      <top style="thick"/>
      <bottom>
        <color indexed="63"/>
      </bottom>
    </border>
    <border>
      <left style="medium"/>
      <right>
        <color indexed="63"/>
      </right>
      <top>
        <color indexed="63"/>
      </top>
      <bottom>
        <color indexed="63"/>
      </bottom>
    </border>
    <border>
      <left>
        <color indexed="63"/>
      </left>
      <right>
        <color indexed="63"/>
      </right>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style="double"/>
      <top>
        <color indexed="63"/>
      </top>
      <bottom style="double"/>
    </border>
    <border>
      <left style="double"/>
      <right>
        <color indexed="63"/>
      </right>
      <top style="thin"/>
      <bottom>
        <color indexed="63"/>
      </bottom>
    </border>
    <border>
      <left>
        <color indexed="63"/>
      </left>
      <right style="double"/>
      <top style="thin"/>
      <bottom>
        <color indexed="63"/>
      </bottom>
    </border>
    <border>
      <left style="double"/>
      <right>
        <color indexed="63"/>
      </right>
      <top style="double"/>
      <bottom style="thin"/>
    </border>
    <border>
      <left>
        <color indexed="63"/>
      </left>
      <right>
        <color indexed="63"/>
      </right>
      <top style="double"/>
      <bottom style="thin"/>
    </border>
    <border>
      <left>
        <color indexed="63"/>
      </left>
      <right style="double"/>
      <top style="double"/>
      <bottom style="thin"/>
    </border>
    <border>
      <left style="double"/>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color indexed="63"/>
      </right>
      <top style="medium"/>
      <bottom>
        <color indexed="63"/>
      </bottom>
    </border>
    <border>
      <left>
        <color indexed="63"/>
      </left>
      <right style="thin"/>
      <top style="medium"/>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thin"/>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thin"/>
      <bottom>
        <color indexed="63"/>
      </bottom>
    </border>
    <border>
      <left>
        <color indexed="63"/>
      </left>
      <right>
        <color indexed="63"/>
      </right>
      <top style="medium"/>
      <bottom style="medium"/>
    </border>
    <border>
      <left>
        <color indexed="63"/>
      </left>
      <right style="medium"/>
      <top style="medium"/>
      <bottom style="mediu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style="double"/>
      <bottom>
        <color indexed="63"/>
      </bottom>
    </border>
    <border>
      <left style="medium"/>
      <right>
        <color indexed="63"/>
      </right>
      <top style="medium"/>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26" borderId="0" applyNumberFormat="0" applyBorder="0" applyAlignment="0" applyProtection="0"/>
    <xf numFmtId="0" fontId="76" fillId="27" borderId="1" applyNumberFormat="0" applyAlignment="0" applyProtection="0"/>
    <xf numFmtId="0" fontId="7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8" fillId="0" borderId="0" applyNumberFormat="0" applyFill="0" applyBorder="0" applyAlignment="0" applyProtection="0"/>
    <xf numFmtId="0" fontId="14" fillId="0" borderId="0" applyNumberFormat="0" applyFill="0" applyBorder="0" applyAlignment="0" applyProtection="0"/>
    <xf numFmtId="0" fontId="79" fillId="29" borderId="0" applyNumberFormat="0" applyBorder="0" applyAlignment="0" applyProtection="0"/>
    <xf numFmtId="0" fontId="80" fillId="0" borderId="3" applyNumberFormat="0" applyFill="0" applyAlignment="0" applyProtection="0"/>
    <xf numFmtId="0" fontId="81" fillId="0" borderId="4" applyNumberFormat="0" applyFill="0" applyAlignment="0" applyProtection="0"/>
    <xf numFmtId="0" fontId="82" fillId="0" borderId="5" applyNumberFormat="0" applyFill="0" applyAlignment="0" applyProtection="0"/>
    <xf numFmtId="0" fontId="82" fillId="0" borderId="0" applyNumberFormat="0" applyFill="0" applyBorder="0" applyAlignment="0" applyProtection="0"/>
    <xf numFmtId="0" fontId="13" fillId="0" borderId="0" applyNumberFormat="0" applyFill="0" applyBorder="0" applyAlignment="0" applyProtection="0"/>
    <xf numFmtId="0" fontId="83" fillId="30" borderId="1" applyNumberFormat="0" applyAlignment="0" applyProtection="0"/>
    <xf numFmtId="0" fontId="84" fillId="0" borderId="6" applyNumberFormat="0" applyFill="0" applyAlignment="0" applyProtection="0"/>
    <xf numFmtId="0" fontId="85" fillId="31" borderId="0" applyNumberFormat="0" applyBorder="0" applyAlignment="0" applyProtection="0"/>
    <xf numFmtId="0" fontId="0" fillId="0" borderId="0">
      <alignment/>
      <protection/>
    </xf>
    <xf numFmtId="0" fontId="0" fillId="32" borderId="7" applyNumberFormat="0" applyFont="0" applyAlignment="0" applyProtection="0"/>
    <xf numFmtId="0" fontId="86" fillId="27" borderId="8" applyNumberFormat="0" applyAlignment="0" applyProtection="0"/>
    <xf numFmtId="9" fontId="0" fillId="0" borderId="0" applyFont="0" applyFill="0" applyBorder="0" applyAlignment="0" applyProtection="0"/>
    <xf numFmtId="0" fontId="87" fillId="0" borderId="0" applyNumberFormat="0" applyFill="0" applyBorder="0" applyAlignment="0" applyProtection="0"/>
    <xf numFmtId="0" fontId="88" fillId="0" borderId="9" applyNumberFormat="0" applyFill="0" applyAlignment="0" applyProtection="0"/>
    <xf numFmtId="0" fontId="89" fillId="0" borderId="0" applyNumberFormat="0" applyFill="0" applyBorder="0" applyAlignment="0" applyProtection="0"/>
  </cellStyleXfs>
  <cellXfs count="272">
    <xf numFmtId="0" fontId="0" fillId="0" borderId="0" xfId="0" applyAlignment="1">
      <alignment/>
    </xf>
    <xf numFmtId="0" fontId="23" fillId="0" borderId="0" xfId="57" applyFont="1" applyAlignment="1" applyProtection="1">
      <alignment horizontal="right"/>
      <protection hidden="1"/>
    </xf>
    <xf numFmtId="14" fontId="20" fillId="33" borderId="10" xfId="0" applyNumberFormat="1" applyFont="1" applyFill="1" applyBorder="1" applyAlignment="1" applyProtection="1">
      <alignment horizontal="center" vertical="center" wrapText="1"/>
      <protection locked="0"/>
    </xf>
    <xf numFmtId="0" fontId="2" fillId="34" borderId="11" xfId="0" applyFont="1" applyFill="1" applyBorder="1" applyAlignment="1" applyProtection="1">
      <alignment horizontal="center"/>
      <protection hidden="1"/>
    </xf>
    <xf numFmtId="49" fontId="20" fillId="34" borderId="12" xfId="0" applyNumberFormat="1" applyFont="1" applyFill="1" applyBorder="1" applyAlignment="1" applyProtection="1">
      <alignment horizontal="center" vertical="top"/>
      <protection hidden="1"/>
    </xf>
    <xf numFmtId="49" fontId="20" fillId="34" borderId="13" xfId="0" applyNumberFormat="1" applyFont="1" applyFill="1" applyBorder="1" applyAlignment="1" applyProtection="1">
      <alignment horizontal="center" vertical="top"/>
      <protection hidden="1"/>
    </xf>
    <xf numFmtId="49" fontId="20" fillId="34" borderId="14" xfId="0" applyNumberFormat="1" applyFont="1" applyFill="1" applyBorder="1" applyAlignment="1" applyProtection="1">
      <alignment horizontal="center" vertical="top"/>
      <protection hidden="1"/>
    </xf>
    <xf numFmtId="0" fontId="0" fillId="0" borderId="0" xfId="0" applyAlignment="1" applyProtection="1">
      <alignment/>
      <protection hidden="1"/>
    </xf>
    <xf numFmtId="49" fontId="20" fillId="0" borderId="0" xfId="0" applyNumberFormat="1" applyFont="1" applyFill="1" applyBorder="1" applyAlignment="1" applyProtection="1">
      <alignment/>
      <protection hidden="1"/>
    </xf>
    <xf numFmtId="0" fontId="24" fillId="0" borderId="0" xfId="0" applyFont="1" applyFill="1" applyBorder="1" applyAlignment="1" applyProtection="1">
      <alignment wrapText="1"/>
      <protection hidden="1"/>
    </xf>
    <xf numFmtId="2" fontId="20" fillId="33" borderId="10" xfId="0" applyNumberFormat="1" applyFont="1" applyFill="1" applyBorder="1" applyAlignment="1" applyProtection="1">
      <alignment horizontal="right" vertical="center" wrapText="1"/>
      <protection locked="0"/>
    </xf>
    <xf numFmtId="0" fontId="20" fillId="35" borderId="10" xfId="0" applyNumberFormat="1" applyFont="1" applyFill="1" applyBorder="1" applyAlignment="1" applyProtection="1">
      <alignment horizontal="right" vertical="center" wrapText="1"/>
      <protection locked="0"/>
    </xf>
    <xf numFmtId="0" fontId="0" fillId="0" borderId="0" xfId="0" applyAlignment="1" applyProtection="1">
      <alignment horizontal="left" vertical="center" wrapText="1"/>
      <protection hidden="1"/>
    </xf>
    <xf numFmtId="169" fontId="28" fillId="0" borderId="0" xfId="0" applyNumberFormat="1" applyFont="1" applyFill="1" applyAlignment="1" applyProtection="1">
      <alignment/>
      <protection hidden="1"/>
    </xf>
    <xf numFmtId="0" fontId="28" fillId="0" borderId="0" xfId="0" applyFont="1" applyFill="1" applyAlignment="1" applyProtection="1">
      <alignment/>
      <protection hidden="1"/>
    </xf>
    <xf numFmtId="170" fontId="28" fillId="0" borderId="0" xfId="0" applyNumberFormat="1" applyFont="1" applyFill="1" applyAlignment="1" applyProtection="1">
      <alignment/>
      <protection hidden="1"/>
    </xf>
    <xf numFmtId="0" fontId="19" fillId="36" borderId="11" xfId="0" applyFont="1" applyFill="1" applyBorder="1" applyAlignment="1" applyProtection="1">
      <alignment horizontal="center" vertical="center"/>
      <protection hidden="1"/>
    </xf>
    <xf numFmtId="0" fontId="1" fillId="0" borderId="0" xfId="0" applyFont="1" applyAlignment="1" applyProtection="1">
      <alignment horizontal="left" vertical="center" wrapText="1"/>
      <protection hidden="1"/>
    </xf>
    <xf numFmtId="169" fontId="28" fillId="0" borderId="0" xfId="0" applyNumberFormat="1" applyFont="1" applyFill="1" applyAlignment="1" applyProtection="1">
      <alignment horizontal="right" vertical="center" wrapText="1"/>
      <protection hidden="1"/>
    </xf>
    <xf numFmtId="0" fontId="28" fillId="0" borderId="0" xfId="0" applyFont="1" applyFill="1" applyAlignment="1" applyProtection="1">
      <alignment horizontal="left" vertical="center" wrapText="1"/>
      <protection hidden="1"/>
    </xf>
    <xf numFmtId="170" fontId="28" fillId="0" borderId="0" xfId="0" applyNumberFormat="1" applyFont="1" applyFill="1" applyAlignment="1" applyProtection="1">
      <alignment horizontal="right" vertical="center" wrapText="1"/>
      <protection hidden="1"/>
    </xf>
    <xf numFmtId="0" fontId="0" fillId="0" borderId="0" xfId="0" applyAlignment="1" applyProtection="1">
      <alignment vertical="center" wrapText="1"/>
      <protection hidden="1"/>
    </xf>
    <xf numFmtId="0" fontId="0" fillId="0" borderId="15" xfId="0" applyBorder="1" applyAlignment="1" applyProtection="1">
      <alignment vertical="center" wrapText="1"/>
      <protection hidden="1"/>
    </xf>
    <xf numFmtId="0" fontId="0" fillId="0" borderId="0" xfId="0" applyBorder="1" applyAlignment="1" applyProtection="1">
      <alignment horizontal="left" vertical="center" wrapText="1"/>
      <protection hidden="1"/>
    </xf>
    <xf numFmtId="0" fontId="33" fillId="0" borderId="0" xfId="0" applyFont="1" applyAlignment="1" applyProtection="1">
      <alignment horizontal="left" vertical="center" wrapText="1"/>
      <protection hidden="1"/>
    </xf>
    <xf numFmtId="0" fontId="33" fillId="0" borderId="0" xfId="0" applyFont="1" applyAlignment="1" applyProtection="1">
      <alignment horizontal="right" vertical="center" wrapText="1"/>
      <protection hidden="1"/>
    </xf>
    <xf numFmtId="0" fontId="0" fillId="0" borderId="0" xfId="0" applyAlignment="1" applyProtection="1">
      <alignment horizontal="left" vertical="center" wrapText="1"/>
      <protection hidden="1"/>
    </xf>
    <xf numFmtId="0" fontId="33" fillId="0" borderId="0" xfId="0" applyFont="1" applyBorder="1" applyAlignment="1" applyProtection="1">
      <alignment horizontal="left" vertical="center" wrapText="1"/>
      <protection hidden="1"/>
    </xf>
    <xf numFmtId="0" fontId="11" fillId="0" borderId="0" xfId="0" applyFont="1" applyBorder="1" applyAlignment="1" applyProtection="1">
      <alignment horizontal="left" vertical="center" wrapText="1"/>
      <protection hidden="1"/>
    </xf>
    <xf numFmtId="0" fontId="32" fillId="0" borderId="0" xfId="0" applyFont="1" applyAlignment="1" applyProtection="1">
      <alignment horizontal="left" vertical="center" wrapText="1"/>
      <protection hidden="1"/>
    </xf>
    <xf numFmtId="2" fontId="33" fillId="0" borderId="0" xfId="0" applyNumberFormat="1" applyFont="1" applyFill="1" applyAlignment="1" applyProtection="1">
      <alignment horizontal="right" vertical="center" wrapText="1"/>
      <protection hidden="1"/>
    </xf>
    <xf numFmtId="0" fontId="33" fillId="0" borderId="0" xfId="0" applyFont="1" applyAlignment="1" applyProtection="1">
      <alignment horizontal="left" vertical="center" wrapText="1"/>
      <protection hidden="1"/>
    </xf>
    <xf numFmtId="0" fontId="8" fillId="0" borderId="0" xfId="0" applyFont="1" applyAlignment="1" applyProtection="1">
      <alignment horizontal="right" vertical="center" wrapText="1"/>
      <protection hidden="1"/>
    </xf>
    <xf numFmtId="0" fontId="8" fillId="0" borderId="0" xfId="0" applyFont="1" applyAlignment="1" applyProtection="1">
      <alignment horizontal="left" vertical="center" wrapText="1"/>
      <protection hidden="1"/>
    </xf>
    <xf numFmtId="0" fontId="0" fillId="0" borderId="16" xfId="0" applyBorder="1" applyAlignment="1" applyProtection="1">
      <alignment horizontal="left" vertical="center" wrapText="1"/>
      <protection hidden="1"/>
    </xf>
    <xf numFmtId="0" fontId="53" fillId="37" borderId="0" xfId="0" applyFont="1" applyFill="1" applyAlignment="1" applyProtection="1">
      <alignment horizontal="left" vertical="center" wrapText="1"/>
      <protection hidden="1"/>
    </xf>
    <xf numFmtId="0" fontId="0" fillId="0" borderId="17" xfId="0" applyBorder="1" applyAlignment="1" applyProtection="1">
      <alignment horizontal="left"/>
      <protection hidden="1"/>
    </xf>
    <xf numFmtId="2" fontId="33" fillId="0" borderId="0" xfId="0" applyNumberFormat="1" applyFont="1" applyAlignment="1" applyProtection="1">
      <alignment horizontal="right" vertical="center" wrapText="1"/>
      <protection hidden="1"/>
    </xf>
    <xf numFmtId="170" fontId="32" fillId="0" borderId="0" xfId="0" applyNumberFormat="1" applyFont="1" applyAlignment="1" applyProtection="1">
      <alignment horizontal="right" vertical="center" wrapText="1"/>
      <protection hidden="1"/>
    </xf>
    <xf numFmtId="0" fontId="32" fillId="0" borderId="0" xfId="0" applyFont="1" applyAlignment="1" applyProtection="1">
      <alignment horizontal="right" vertical="center" wrapText="1"/>
      <protection hidden="1"/>
    </xf>
    <xf numFmtId="0" fontId="0" fillId="0" borderId="0" xfId="0" applyAlignment="1" applyProtection="1">
      <alignment horizontal="right" vertical="center" wrapText="1"/>
      <protection hidden="1"/>
    </xf>
    <xf numFmtId="0" fontId="0" fillId="0" borderId="17" xfId="0" applyBorder="1" applyAlignment="1" applyProtection="1">
      <alignment horizontal="left" vertical="center" wrapText="1"/>
      <protection hidden="1"/>
    </xf>
    <xf numFmtId="2" fontId="33" fillId="38" borderId="0" xfId="0" applyNumberFormat="1" applyFont="1" applyFill="1" applyAlignment="1" applyProtection="1">
      <alignment horizontal="right" vertical="center" wrapText="1"/>
      <protection hidden="1"/>
    </xf>
    <xf numFmtId="0" fontId="33" fillId="38" borderId="0" xfId="0" applyFont="1" applyFill="1" applyAlignment="1" applyProtection="1">
      <alignment horizontal="left" vertical="center" wrapText="1"/>
      <protection hidden="1"/>
    </xf>
    <xf numFmtId="0" fontId="32" fillId="0" borderId="0" xfId="0" applyFont="1" applyAlignment="1" applyProtection="1">
      <alignment horizontal="left" vertical="center" wrapText="1"/>
      <protection hidden="1"/>
    </xf>
    <xf numFmtId="0" fontId="34" fillId="0" borderId="0" xfId="0" applyFont="1" applyAlignment="1" applyProtection="1">
      <alignment horizontal="left" vertical="center" wrapText="1"/>
      <protection hidden="1"/>
    </xf>
    <xf numFmtId="0" fontId="7" fillId="0" borderId="0" xfId="0" applyFont="1" applyAlignment="1" applyProtection="1">
      <alignment horizontal="right" vertical="center" wrapText="1"/>
      <protection hidden="1"/>
    </xf>
    <xf numFmtId="0" fontId="17" fillId="0" borderId="0" xfId="0" applyFont="1" applyAlignment="1" applyProtection="1">
      <alignment horizontal="left" vertical="center" wrapText="1"/>
      <protection hidden="1"/>
    </xf>
    <xf numFmtId="0" fontId="4" fillId="0" borderId="0" xfId="0" applyFont="1" applyAlignment="1" applyProtection="1">
      <alignment horizontal="left" vertical="center" wrapText="1"/>
      <protection hidden="1"/>
    </xf>
    <xf numFmtId="0" fontId="20" fillId="0" borderId="0" xfId="0" applyFont="1" applyAlignment="1" applyProtection="1">
      <alignment horizontal="left" vertical="center" wrapText="1"/>
      <protection hidden="1"/>
    </xf>
    <xf numFmtId="0" fontId="0" fillId="0" borderId="18" xfId="0" applyBorder="1" applyAlignment="1" applyProtection="1">
      <alignment horizontal="left" vertical="center" wrapText="1"/>
      <protection hidden="1"/>
    </xf>
    <xf numFmtId="0" fontId="26" fillId="0" borderId="0" xfId="0" applyFont="1" applyFill="1" applyBorder="1" applyAlignment="1" applyProtection="1">
      <alignment horizontal="left" vertical="center" wrapText="1"/>
      <protection hidden="1"/>
    </xf>
    <xf numFmtId="0" fontId="26" fillId="0" borderId="17" xfId="0" applyFont="1" applyFill="1" applyBorder="1" applyAlignment="1" applyProtection="1">
      <alignment horizontal="left" vertical="center" wrapText="1"/>
      <protection hidden="1"/>
    </xf>
    <xf numFmtId="0" fontId="1" fillId="0" borderId="0" xfId="0" applyFont="1" applyFill="1" applyAlignment="1" applyProtection="1">
      <alignment horizontal="center" vertical="center" wrapText="1"/>
      <protection hidden="1"/>
    </xf>
    <xf numFmtId="0" fontId="32" fillId="0" borderId="19" xfId="0" applyFont="1" applyBorder="1" applyAlignment="1" applyProtection="1">
      <alignment horizontal="left" vertical="center" wrapText="1"/>
      <protection hidden="1"/>
    </xf>
    <xf numFmtId="0" fontId="0" fillId="0" borderId="19" xfId="0" applyBorder="1" applyAlignment="1" applyProtection="1">
      <alignment horizontal="left" vertical="center" wrapText="1"/>
      <protection hidden="1"/>
    </xf>
    <xf numFmtId="0" fontId="22" fillId="39" borderId="20" xfId="0" applyFont="1" applyFill="1" applyBorder="1" applyAlignment="1" applyProtection="1">
      <alignment horizontal="left" wrapText="1"/>
      <protection hidden="1"/>
    </xf>
    <xf numFmtId="0" fontId="22" fillId="0" borderId="21" xfId="0" applyFont="1" applyBorder="1" applyAlignment="1" applyProtection="1">
      <alignment horizontal="left" wrapText="1"/>
      <protection hidden="1"/>
    </xf>
    <xf numFmtId="0" fontId="22" fillId="0" borderId="22" xfId="0" applyFont="1" applyBorder="1" applyAlignment="1" applyProtection="1">
      <alignment horizontal="left" wrapText="1"/>
      <protection hidden="1"/>
    </xf>
    <xf numFmtId="0" fontId="2" fillId="33" borderId="23" xfId="0" applyFont="1" applyFill="1" applyBorder="1" applyAlignment="1" applyProtection="1">
      <alignment horizontal="left" wrapText="1"/>
      <protection hidden="1"/>
    </xf>
    <xf numFmtId="0" fontId="0" fillId="33" borderId="0" xfId="0" applyFill="1" applyBorder="1" applyAlignment="1" applyProtection="1">
      <alignment horizontal="left" wrapText="1"/>
      <protection hidden="1"/>
    </xf>
    <xf numFmtId="0" fontId="0" fillId="33" borderId="24" xfId="0" applyFill="1" applyBorder="1" applyAlignment="1" applyProtection="1">
      <alignment horizontal="left" wrapText="1"/>
      <protection hidden="1"/>
    </xf>
    <xf numFmtId="0" fontId="2" fillId="35" borderId="23" xfId="0" applyFont="1" applyFill="1" applyBorder="1" applyAlignment="1" applyProtection="1">
      <alignment horizontal="left" wrapText="1"/>
      <protection hidden="1"/>
    </xf>
    <xf numFmtId="0" fontId="0" fillId="0" borderId="0" xfId="0" applyBorder="1" applyAlignment="1" applyProtection="1">
      <alignment horizontal="left" wrapText="1"/>
      <protection hidden="1"/>
    </xf>
    <xf numFmtId="0" fontId="0" fillId="0" borderId="24" xfId="0" applyBorder="1" applyAlignment="1" applyProtection="1">
      <alignment horizontal="left" wrapText="1"/>
      <protection hidden="1"/>
    </xf>
    <xf numFmtId="0" fontId="30" fillId="0" borderId="16" xfId="0" applyFont="1" applyBorder="1" applyAlignment="1" applyProtection="1">
      <alignment horizontal="left" vertical="center" wrapText="1"/>
      <protection hidden="1"/>
    </xf>
    <xf numFmtId="49" fontId="20" fillId="34" borderId="25" xfId="0" applyNumberFormat="1" applyFont="1" applyFill="1" applyBorder="1" applyAlignment="1" applyProtection="1">
      <alignment horizontal="left" vertical="top" wrapText="1"/>
      <protection hidden="1"/>
    </xf>
    <xf numFmtId="0" fontId="0" fillId="0" borderId="0" xfId="0" applyBorder="1" applyAlignment="1" applyProtection="1">
      <alignment horizontal="left" vertical="top" wrapText="1"/>
      <protection hidden="1"/>
    </xf>
    <xf numFmtId="0" fontId="0" fillId="0" borderId="26" xfId="0" applyBorder="1" applyAlignment="1" applyProtection="1">
      <alignment horizontal="left" vertical="top" wrapText="1"/>
      <protection hidden="1"/>
    </xf>
    <xf numFmtId="49" fontId="20" fillId="34" borderId="25" xfId="0" applyNumberFormat="1" applyFont="1" applyFill="1" applyBorder="1" applyAlignment="1" applyProtection="1">
      <alignment horizontal="center" vertical="top"/>
      <protection hidden="1"/>
    </xf>
    <xf numFmtId="49" fontId="20" fillId="34" borderId="26" xfId="0" applyNumberFormat="1" applyFont="1" applyFill="1" applyBorder="1" applyAlignment="1" applyProtection="1">
      <alignment horizontal="center" vertical="top"/>
      <protection hidden="1"/>
    </xf>
    <xf numFmtId="49" fontId="20" fillId="34" borderId="27" xfId="0" applyNumberFormat="1" applyFont="1" applyFill="1" applyBorder="1" applyAlignment="1" applyProtection="1">
      <alignment horizontal="left" vertical="top" wrapText="1"/>
      <protection hidden="1"/>
    </xf>
    <xf numFmtId="0" fontId="0" fillId="0" borderId="15" xfId="0" applyBorder="1" applyAlignment="1" applyProtection="1">
      <alignment horizontal="left" vertical="top" wrapText="1"/>
      <protection hidden="1"/>
    </xf>
    <xf numFmtId="0" fontId="0" fillId="0" borderId="28" xfId="0" applyBorder="1" applyAlignment="1" applyProtection="1">
      <alignment horizontal="left" vertical="top" wrapText="1"/>
      <protection hidden="1"/>
    </xf>
    <xf numFmtId="0" fontId="20" fillId="34" borderId="27" xfId="0" applyFont="1" applyFill="1" applyBorder="1" applyAlignment="1" applyProtection="1">
      <alignment horizontal="center" vertical="top"/>
      <protection hidden="1"/>
    </xf>
    <xf numFmtId="0" fontId="20" fillId="34" borderId="28" xfId="0" applyFont="1" applyFill="1" applyBorder="1" applyAlignment="1" applyProtection="1">
      <alignment horizontal="center" vertical="top"/>
      <protection hidden="1"/>
    </xf>
    <xf numFmtId="49" fontId="20" fillId="34" borderId="29" xfId="0" applyNumberFormat="1" applyFont="1" applyFill="1" applyBorder="1" applyAlignment="1" applyProtection="1">
      <alignment horizontal="left" vertical="top" wrapText="1"/>
      <protection hidden="1"/>
    </xf>
    <xf numFmtId="0" fontId="0" fillId="0" borderId="21" xfId="0" applyBorder="1" applyAlignment="1" applyProtection="1">
      <alignment horizontal="left" vertical="top" wrapText="1"/>
      <protection hidden="1"/>
    </xf>
    <xf numFmtId="0" fontId="0" fillId="0" borderId="30" xfId="0" applyBorder="1" applyAlignment="1" applyProtection="1">
      <alignment horizontal="left" vertical="top" wrapText="1"/>
      <protection hidden="1"/>
    </xf>
    <xf numFmtId="49" fontId="20" fillId="34" borderId="29" xfId="0" applyNumberFormat="1" applyFont="1" applyFill="1" applyBorder="1" applyAlignment="1" applyProtection="1">
      <alignment horizontal="center" vertical="top"/>
      <protection hidden="1"/>
    </xf>
    <xf numFmtId="49" fontId="20" fillId="34" borderId="30" xfId="0" applyNumberFormat="1" applyFont="1" applyFill="1" applyBorder="1" applyAlignment="1" applyProtection="1">
      <alignment horizontal="center" vertical="top"/>
      <protection hidden="1"/>
    </xf>
    <xf numFmtId="49" fontId="20" fillId="34" borderId="31" xfId="0" applyNumberFormat="1" applyFont="1" applyFill="1" applyBorder="1" applyAlignment="1" applyProtection="1">
      <alignment horizontal="left" vertical="top" wrapText="1"/>
      <protection hidden="1"/>
    </xf>
    <xf numFmtId="49" fontId="20" fillId="34" borderId="32" xfId="0" applyNumberFormat="1" applyFont="1" applyFill="1" applyBorder="1" applyAlignment="1" applyProtection="1">
      <alignment horizontal="left" vertical="top" wrapText="1"/>
      <protection hidden="1"/>
    </xf>
    <xf numFmtId="0" fontId="0" fillId="0" borderId="32" xfId="0" applyBorder="1" applyAlignment="1" applyProtection="1">
      <alignment horizontal="left" vertical="top" wrapText="1"/>
      <protection hidden="1"/>
    </xf>
    <xf numFmtId="0" fontId="0" fillId="0" borderId="33" xfId="0" applyBorder="1" applyAlignment="1" applyProtection="1">
      <alignment horizontal="left" vertical="top" wrapText="1"/>
      <protection hidden="1"/>
    </xf>
    <xf numFmtId="49" fontId="20" fillId="34" borderId="31" xfId="0" applyNumberFormat="1" applyFont="1" applyFill="1" applyBorder="1" applyAlignment="1" applyProtection="1">
      <alignment horizontal="center" vertical="top"/>
      <protection hidden="1"/>
    </xf>
    <xf numFmtId="49" fontId="20" fillId="34" borderId="33" xfId="0" applyNumberFormat="1" applyFont="1" applyFill="1" applyBorder="1" applyAlignment="1" applyProtection="1">
      <alignment horizontal="center" vertical="top"/>
      <protection hidden="1"/>
    </xf>
    <xf numFmtId="49" fontId="20" fillId="34" borderId="34" xfId="0" applyNumberFormat="1" applyFont="1" applyFill="1" applyBorder="1" applyAlignment="1" applyProtection="1">
      <alignment horizontal="left" vertical="top" wrapText="1"/>
      <protection hidden="1"/>
    </xf>
    <xf numFmtId="0" fontId="0" fillId="0" borderId="35" xfId="0" applyBorder="1" applyAlignment="1" applyProtection="1">
      <alignment horizontal="left" vertical="top" wrapText="1"/>
      <protection hidden="1"/>
    </xf>
    <xf numFmtId="0" fontId="0" fillId="0" borderId="36" xfId="0" applyBorder="1" applyAlignment="1" applyProtection="1">
      <alignment horizontal="left" vertical="top" wrapText="1"/>
      <protection hidden="1"/>
    </xf>
    <xf numFmtId="49" fontId="20" fillId="34" borderId="34" xfId="0" applyNumberFormat="1" applyFont="1" applyFill="1" applyBorder="1" applyAlignment="1" applyProtection="1">
      <alignment horizontal="center" vertical="top"/>
      <protection hidden="1"/>
    </xf>
    <xf numFmtId="49" fontId="20" fillId="34" borderId="36" xfId="0" applyNumberFormat="1" applyFont="1" applyFill="1" applyBorder="1" applyAlignment="1" applyProtection="1">
      <alignment horizontal="center" vertical="top"/>
      <protection hidden="1"/>
    </xf>
    <xf numFmtId="0" fontId="23" fillId="0" borderId="0" xfId="0" applyFont="1" applyAlignment="1" applyProtection="1">
      <alignment horizontal="left" vertical="top" wrapText="1"/>
      <protection hidden="1"/>
    </xf>
    <xf numFmtId="0" fontId="2" fillId="34" borderId="37" xfId="0" applyFont="1" applyFill="1" applyBorder="1" applyAlignment="1" applyProtection="1">
      <alignment horizontal="center"/>
      <protection hidden="1"/>
    </xf>
    <xf numFmtId="0" fontId="2" fillId="34" borderId="38" xfId="0" applyFont="1" applyFill="1" applyBorder="1" applyAlignment="1" applyProtection="1">
      <alignment horizontal="center"/>
      <protection hidden="1"/>
    </xf>
    <xf numFmtId="0" fontId="2" fillId="34" borderId="39" xfId="0" applyFont="1" applyFill="1" applyBorder="1" applyAlignment="1" applyProtection="1">
      <alignment horizontal="center"/>
      <protection hidden="1"/>
    </xf>
    <xf numFmtId="0" fontId="2" fillId="34" borderId="37" xfId="0" applyFont="1" applyFill="1" applyBorder="1" applyAlignment="1" applyProtection="1">
      <alignment horizontal="center" wrapText="1"/>
      <protection hidden="1"/>
    </xf>
    <xf numFmtId="0" fontId="0" fillId="0" borderId="39" xfId="0" applyBorder="1" applyAlignment="1" applyProtection="1">
      <alignment horizontal="center" wrapText="1"/>
      <protection hidden="1"/>
    </xf>
    <xf numFmtId="0" fontId="0" fillId="0" borderId="0" xfId="57" applyAlignment="1" applyProtection="1">
      <alignment horizontal="left" vertical="center" wrapText="1"/>
      <protection hidden="1"/>
    </xf>
    <xf numFmtId="0" fontId="23" fillId="0" borderId="0" xfId="57" applyFont="1" applyAlignment="1" applyProtection="1">
      <alignment horizontal="left" vertical="top" wrapText="1"/>
      <protection hidden="1"/>
    </xf>
    <xf numFmtId="0" fontId="20" fillId="33" borderId="20" xfId="57" applyFont="1" applyFill="1" applyBorder="1" applyAlignment="1" applyProtection="1">
      <alignment horizontal="left" vertical="top" wrapText="1"/>
      <protection locked="0"/>
    </xf>
    <xf numFmtId="0" fontId="20" fillId="33" borderId="21" xfId="0" applyFont="1" applyFill="1" applyBorder="1" applyAlignment="1" applyProtection="1">
      <alignment horizontal="left" vertical="top" wrapText="1"/>
      <protection locked="0"/>
    </xf>
    <xf numFmtId="0" fontId="20" fillId="33" borderId="22" xfId="0" applyFont="1" applyFill="1" applyBorder="1" applyAlignment="1" applyProtection="1">
      <alignment horizontal="left" vertical="top" wrapText="1"/>
      <protection locked="0"/>
    </xf>
    <xf numFmtId="0" fontId="20" fillId="33" borderId="23" xfId="0" applyFont="1" applyFill="1" applyBorder="1" applyAlignment="1" applyProtection="1">
      <alignment horizontal="left" vertical="top" wrapText="1"/>
      <protection locked="0"/>
    </xf>
    <xf numFmtId="0" fontId="20" fillId="33" borderId="0" xfId="0" applyFont="1" applyFill="1" applyBorder="1" applyAlignment="1" applyProtection="1">
      <alignment horizontal="left" vertical="top" wrapText="1"/>
      <protection locked="0"/>
    </xf>
    <xf numFmtId="0" fontId="20" fillId="33" borderId="24" xfId="0" applyFont="1" applyFill="1" applyBorder="1" applyAlignment="1" applyProtection="1">
      <alignment horizontal="left" vertical="top" wrapText="1"/>
      <protection locked="0"/>
    </xf>
    <xf numFmtId="0" fontId="20" fillId="33" borderId="40" xfId="0" applyFont="1" applyFill="1" applyBorder="1" applyAlignment="1" applyProtection="1">
      <alignment horizontal="left" vertical="top" wrapText="1"/>
      <protection locked="0"/>
    </xf>
    <xf numFmtId="0" fontId="20" fillId="33" borderId="41" xfId="0" applyFont="1" applyFill="1" applyBorder="1" applyAlignment="1" applyProtection="1">
      <alignment horizontal="left" vertical="top" wrapText="1"/>
      <protection locked="0"/>
    </xf>
    <xf numFmtId="0" fontId="20" fillId="33" borderId="42" xfId="0" applyFont="1" applyFill="1" applyBorder="1" applyAlignment="1" applyProtection="1">
      <alignment horizontal="left" vertical="top" wrapText="1"/>
      <protection locked="0"/>
    </xf>
    <xf numFmtId="0" fontId="20" fillId="33" borderId="43" xfId="57" applyFont="1" applyFill="1" applyBorder="1" applyAlignment="1" applyProtection="1">
      <alignment horizontal="left" vertical="center" wrapText="1"/>
      <protection locked="0"/>
    </xf>
    <xf numFmtId="0" fontId="20" fillId="33" borderId="35" xfId="0" applyFont="1" applyFill="1" applyBorder="1" applyAlignment="1" applyProtection="1">
      <alignment horizontal="left" vertical="center" wrapText="1"/>
      <protection locked="0"/>
    </xf>
    <xf numFmtId="0" fontId="20" fillId="0" borderId="44" xfId="0" applyFont="1" applyBorder="1" applyAlignment="1" applyProtection="1">
      <alignment horizontal="left" vertical="center" wrapText="1"/>
      <protection locked="0"/>
    </xf>
    <xf numFmtId="0" fontId="23" fillId="0" borderId="23" xfId="57" applyFont="1" applyBorder="1" applyAlignment="1" applyProtection="1">
      <alignment horizontal="right" wrapText="1"/>
      <protection hidden="1"/>
    </xf>
    <xf numFmtId="0" fontId="0" fillId="0" borderId="24" xfId="0" applyBorder="1" applyAlignment="1" applyProtection="1">
      <alignment horizontal="right" wrapText="1"/>
      <protection hidden="1"/>
    </xf>
    <xf numFmtId="0" fontId="20" fillId="33" borderId="44" xfId="0" applyFont="1" applyFill="1" applyBorder="1" applyAlignment="1" applyProtection="1">
      <alignment horizontal="left" vertical="center" wrapText="1"/>
      <protection locked="0"/>
    </xf>
    <xf numFmtId="0" fontId="0" fillId="0" borderId="0" xfId="0" applyAlignment="1">
      <alignment horizontal="left" vertical="center" wrapText="1"/>
    </xf>
    <xf numFmtId="0" fontId="21" fillId="40" borderId="43" xfId="0" applyFont="1" applyFill="1" applyBorder="1" applyAlignment="1" applyProtection="1">
      <alignment horizontal="left" vertical="center" wrapText="1"/>
      <protection hidden="1"/>
    </xf>
    <xf numFmtId="0" fontId="0" fillId="0" borderId="35" xfId="0" applyBorder="1" applyAlignment="1" applyProtection="1">
      <alignment horizontal="left" vertical="center" wrapText="1"/>
      <protection hidden="1"/>
    </xf>
    <xf numFmtId="0" fontId="0" fillId="0" borderId="44" xfId="0" applyBorder="1" applyAlignment="1" applyProtection="1">
      <alignment horizontal="left" vertical="center" wrapText="1"/>
      <protection hidden="1"/>
    </xf>
    <xf numFmtId="0" fontId="52" fillId="39" borderId="20" xfId="0" applyFont="1" applyFill="1" applyBorder="1" applyAlignment="1" applyProtection="1">
      <alignment horizontal="left" vertical="top" wrapText="1"/>
      <protection hidden="1"/>
    </xf>
    <xf numFmtId="0" fontId="52" fillId="39" borderId="21" xfId="0" applyFont="1" applyFill="1" applyBorder="1" applyAlignment="1" applyProtection="1">
      <alignment horizontal="left" vertical="top" wrapText="1"/>
      <protection hidden="1"/>
    </xf>
    <xf numFmtId="0" fontId="52" fillId="39" borderId="22" xfId="0" applyFont="1" applyFill="1" applyBorder="1" applyAlignment="1" applyProtection="1">
      <alignment horizontal="left" vertical="top" wrapText="1"/>
      <protection hidden="1"/>
    </xf>
    <xf numFmtId="0" fontId="52" fillId="39" borderId="23" xfId="0" applyFont="1" applyFill="1" applyBorder="1" applyAlignment="1" applyProtection="1">
      <alignment horizontal="left" vertical="top" wrapText="1"/>
      <protection hidden="1"/>
    </xf>
    <xf numFmtId="0" fontId="52" fillId="39" borderId="0" xfId="0" applyFont="1" applyFill="1" applyBorder="1" applyAlignment="1" applyProtection="1">
      <alignment horizontal="left" vertical="top" wrapText="1"/>
      <protection hidden="1"/>
    </xf>
    <xf numFmtId="0" fontId="52" fillId="39" borderId="24" xfId="0" applyFont="1" applyFill="1" applyBorder="1" applyAlignment="1" applyProtection="1">
      <alignment horizontal="left" vertical="top" wrapText="1"/>
      <protection hidden="1"/>
    </xf>
    <xf numFmtId="0" fontId="23" fillId="0" borderId="40" xfId="0" applyFont="1" applyBorder="1" applyAlignment="1" applyProtection="1">
      <alignment horizontal="left" vertical="top" wrapText="1"/>
      <protection hidden="1"/>
    </xf>
    <xf numFmtId="0" fontId="23" fillId="0" borderId="41" xfId="0" applyFont="1" applyBorder="1" applyAlignment="1" applyProtection="1">
      <alignment horizontal="left" vertical="top" wrapText="1"/>
      <protection hidden="1"/>
    </xf>
    <xf numFmtId="0" fontId="23" fillId="0" borderId="42" xfId="0" applyFont="1" applyBorder="1" applyAlignment="1" applyProtection="1">
      <alignment horizontal="left" vertical="top" wrapText="1"/>
      <protection hidden="1"/>
    </xf>
    <xf numFmtId="0" fontId="22" fillId="39" borderId="23" xfId="0" applyFont="1" applyFill="1" applyBorder="1" applyAlignment="1" applyProtection="1">
      <alignment horizontal="left" vertical="top" wrapText="1"/>
      <protection hidden="1"/>
    </xf>
    <xf numFmtId="0" fontId="0" fillId="0" borderId="24" xfId="0" applyBorder="1" applyAlignment="1" applyProtection="1">
      <alignment horizontal="left" vertical="top" wrapText="1"/>
      <protection hidden="1"/>
    </xf>
    <xf numFmtId="0" fontId="22" fillId="39" borderId="40" xfId="0" applyFont="1" applyFill="1" applyBorder="1" applyAlignment="1" applyProtection="1">
      <alignment horizontal="left" vertical="top" wrapText="1"/>
      <protection hidden="1"/>
    </xf>
    <xf numFmtId="0" fontId="0" fillId="0" borderId="41" xfId="0" applyBorder="1" applyAlignment="1" applyProtection="1">
      <alignment horizontal="left" vertical="top" wrapText="1"/>
      <protection hidden="1"/>
    </xf>
    <xf numFmtId="0" fontId="0" fillId="0" borderId="42" xfId="0" applyBorder="1" applyAlignment="1" applyProtection="1">
      <alignment horizontal="left" vertical="top" wrapText="1"/>
      <protection hidden="1"/>
    </xf>
    <xf numFmtId="0" fontId="27" fillId="0" borderId="0" xfId="0" applyFont="1" applyFill="1" applyBorder="1" applyAlignment="1" applyProtection="1">
      <alignment horizontal="center" vertical="center" wrapText="1"/>
      <protection hidden="1"/>
    </xf>
    <xf numFmtId="0" fontId="50" fillId="0" borderId="0" xfId="0" applyFont="1" applyAlignment="1" applyProtection="1">
      <alignment horizontal="center" vertical="center" wrapText="1"/>
      <protection hidden="1"/>
    </xf>
    <xf numFmtId="0" fontId="27" fillId="33" borderId="20" xfId="0" applyFont="1" applyFill="1" applyBorder="1" applyAlignment="1" applyProtection="1">
      <alignment horizontal="center" vertical="center" wrapText="1"/>
      <protection locked="0"/>
    </xf>
    <xf numFmtId="0" fontId="50" fillId="0" borderId="21" xfId="0" applyFont="1" applyBorder="1" applyAlignment="1" applyProtection="1">
      <alignment horizontal="center" vertical="center" wrapText="1"/>
      <protection locked="0"/>
    </xf>
    <xf numFmtId="0" fontId="50" fillId="0" borderId="22" xfId="0" applyFont="1" applyBorder="1" applyAlignment="1" applyProtection="1">
      <alignment horizontal="center" vertical="center" wrapText="1"/>
      <protection locked="0"/>
    </xf>
    <xf numFmtId="0" fontId="50" fillId="0" borderId="40" xfId="0" applyFont="1" applyBorder="1" applyAlignment="1" applyProtection="1">
      <alignment horizontal="center" vertical="center" wrapText="1"/>
      <protection locked="0"/>
    </xf>
    <xf numFmtId="0" fontId="50" fillId="0" borderId="41" xfId="0" applyFont="1" applyBorder="1" applyAlignment="1" applyProtection="1">
      <alignment horizontal="center" vertical="center" wrapText="1"/>
      <protection locked="0"/>
    </xf>
    <xf numFmtId="0" fontId="50" fillId="0" borderId="42" xfId="0" applyFont="1" applyBorder="1" applyAlignment="1" applyProtection="1">
      <alignment horizontal="center" vertical="center" wrapText="1"/>
      <protection locked="0"/>
    </xf>
    <xf numFmtId="0" fontId="3" fillId="0" borderId="17" xfId="0" applyFont="1" applyBorder="1" applyAlignment="1" applyProtection="1">
      <alignment horizontal="left" vertical="center" wrapText="1"/>
      <protection hidden="1"/>
    </xf>
    <xf numFmtId="0" fontId="49" fillId="0" borderId="0" xfId="0" applyFont="1" applyFill="1" applyAlignment="1" applyProtection="1">
      <alignment horizontal="right" vertical="center" wrapText="1"/>
      <protection hidden="1"/>
    </xf>
    <xf numFmtId="0" fontId="49" fillId="0" borderId="0" xfId="0" applyFont="1" applyFill="1" applyAlignment="1" applyProtection="1">
      <alignment horizontal="right" wrapText="1"/>
      <protection hidden="1"/>
    </xf>
    <xf numFmtId="0" fontId="49" fillId="0" borderId="0" xfId="0" applyFont="1" applyAlignment="1" applyProtection="1">
      <alignment horizontal="center" vertical="center" wrapText="1"/>
      <protection hidden="1"/>
    </xf>
    <xf numFmtId="0" fontId="12" fillId="0" borderId="0" xfId="0" applyFont="1" applyAlignment="1" applyProtection="1">
      <alignment horizontal="center" vertical="center" wrapText="1"/>
      <protection hidden="1"/>
    </xf>
    <xf numFmtId="0" fontId="44" fillId="37" borderId="45" xfId="0" applyFont="1" applyFill="1" applyBorder="1" applyAlignment="1" applyProtection="1">
      <alignment horizontal="center" vertical="center" wrapText="1"/>
      <protection hidden="1"/>
    </xf>
    <xf numFmtId="0" fontId="44" fillId="37" borderId="46" xfId="0" applyFont="1" applyFill="1" applyBorder="1" applyAlignment="1" applyProtection="1">
      <alignment horizontal="center" vertical="center" wrapText="1"/>
      <protection hidden="1"/>
    </xf>
    <xf numFmtId="0" fontId="44" fillId="37" borderId="23" xfId="0" applyFont="1" applyFill="1" applyBorder="1" applyAlignment="1" applyProtection="1">
      <alignment horizontal="center" vertical="center" wrapText="1"/>
      <protection hidden="1"/>
    </xf>
    <xf numFmtId="0" fontId="44" fillId="37" borderId="24" xfId="0" applyFont="1" applyFill="1" applyBorder="1" applyAlignment="1" applyProtection="1">
      <alignment horizontal="center" vertical="center" wrapText="1"/>
      <protection hidden="1"/>
    </xf>
    <xf numFmtId="0" fontId="44" fillId="37" borderId="47" xfId="0" applyFont="1" applyFill="1" applyBorder="1" applyAlignment="1" applyProtection="1">
      <alignment horizontal="center" vertical="center" wrapText="1"/>
      <protection hidden="1"/>
    </xf>
    <xf numFmtId="0" fontId="44" fillId="37" borderId="48" xfId="0" applyFont="1" applyFill="1" applyBorder="1" applyAlignment="1" applyProtection="1">
      <alignment horizontal="center" vertical="center" wrapText="1"/>
      <protection hidden="1"/>
    </xf>
    <xf numFmtId="0" fontId="44" fillId="37" borderId="18" xfId="0" applyFont="1" applyFill="1" applyBorder="1" applyAlignment="1" applyProtection="1">
      <alignment horizontal="center" vertical="center" wrapText="1"/>
      <protection hidden="1"/>
    </xf>
    <xf numFmtId="0" fontId="44" fillId="37" borderId="0" xfId="0" applyFont="1" applyFill="1" applyBorder="1" applyAlignment="1" applyProtection="1">
      <alignment horizontal="center" vertical="center" wrapText="1"/>
      <protection hidden="1"/>
    </xf>
    <xf numFmtId="0" fontId="18" fillId="37" borderId="20" xfId="0" applyFont="1" applyFill="1" applyBorder="1" applyAlignment="1" applyProtection="1">
      <alignment horizontal="center" vertical="center" wrapText="1"/>
      <protection hidden="1"/>
    </xf>
    <xf numFmtId="0" fontId="18" fillId="37" borderId="49" xfId="0" applyFont="1" applyFill="1" applyBorder="1" applyAlignment="1" applyProtection="1">
      <alignment horizontal="center" vertical="center" wrapText="1"/>
      <protection hidden="1"/>
    </xf>
    <xf numFmtId="0" fontId="44" fillId="37" borderId="50" xfId="0" applyFont="1" applyFill="1" applyBorder="1" applyAlignment="1" applyProtection="1">
      <alignment horizontal="center" vertical="center" wrapText="1"/>
      <protection hidden="1"/>
    </xf>
    <xf numFmtId="0" fontId="44" fillId="37" borderId="51" xfId="0" applyFont="1" applyFill="1" applyBorder="1" applyAlignment="1" applyProtection="1">
      <alignment horizontal="center" vertical="center" wrapText="1"/>
      <protection hidden="1"/>
    </xf>
    <xf numFmtId="0" fontId="46" fillId="37" borderId="0" xfId="0" applyFont="1" applyFill="1" applyBorder="1" applyAlignment="1" applyProtection="1">
      <alignment horizontal="center" vertical="center" wrapText="1"/>
      <protection hidden="1"/>
    </xf>
    <xf numFmtId="0" fontId="46" fillId="37" borderId="24" xfId="0" applyFont="1" applyFill="1" applyBorder="1" applyAlignment="1" applyProtection="1">
      <alignment horizontal="center" vertical="center" wrapText="1"/>
      <protection hidden="1"/>
    </xf>
    <xf numFmtId="0" fontId="18" fillId="37" borderId="23" xfId="0" applyFont="1" applyFill="1" applyBorder="1" applyAlignment="1" applyProtection="1">
      <alignment horizontal="center" vertical="center" wrapText="1"/>
      <protection hidden="1"/>
    </xf>
    <xf numFmtId="0" fontId="18" fillId="37" borderId="51" xfId="0" applyFont="1" applyFill="1" applyBorder="1" applyAlignment="1" applyProtection="1">
      <alignment horizontal="center" vertical="center" wrapText="1"/>
      <protection hidden="1"/>
    </xf>
    <xf numFmtId="0" fontId="18" fillId="37" borderId="23" xfId="0" applyNumberFormat="1" applyFont="1" applyFill="1" applyBorder="1" applyAlignment="1" applyProtection="1">
      <alignment horizontal="center" vertical="center" wrapText="1"/>
      <protection hidden="1"/>
    </xf>
    <xf numFmtId="0" fontId="18" fillId="37" borderId="51" xfId="0" applyNumberFormat="1" applyFont="1" applyFill="1" applyBorder="1" applyAlignment="1" applyProtection="1">
      <alignment horizontal="center" vertical="center" wrapText="1"/>
      <protection hidden="1"/>
    </xf>
    <xf numFmtId="0" fontId="53" fillId="37" borderId="52" xfId="0" applyFont="1" applyFill="1" applyBorder="1" applyAlignment="1" applyProtection="1">
      <alignment horizontal="left" vertical="center" wrapText="1"/>
      <protection hidden="1"/>
    </xf>
    <xf numFmtId="0" fontId="53" fillId="37" borderId="53" xfId="0" applyFont="1" applyFill="1" applyBorder="1" applyAlignment="1" applyProtection="1">
      <alignment horizontal="left" vertical="center" wrapText="1"/>
      <protection hidden="1"/>
    </xf>
    <xf numFmtId="0" fontId="53" fillId="37" borderId="54" xfId="0" applyFont="1" applyFill="1" applyBorder="1" applyAlignment="1" applyProtection="1">
      <alignment horizontal="left" vertical="center" wrapText="1"/>
      <protection hidden="1"/>
    </xf>
    <xf numFmtId="3" fontId="18" fillId="37" borderId="21" xfId="0" applyNumberFormat="1" applyFont="1" applyFill="1" applyBorder="1" applyAlignment="1" applyProtection="1">
      <alignment horizontal="center" vertical="center" wrapText="1"/>
      <protection hidden="1"/>
    </xf>
    <xf numFmtId="3" fontId="18" fillId="37" borderId="22" xfId="0" applyNumberFormat="1" applyFont="1" applyFill="1" applyBorder="1" applyAlignment="1" applyProtection="1">
      <alignment horizontal="center" vertical="center" wrapText="1"/>
      <protection hidden="1"/>
    </xf>
    <xf numFmtId="3" fontId="18" fillId="37" borderId="0" xfId="0" applyNumberFormat="1" applyFont="1" applyFill="1" applyBorder="1" applyAlignment="1" applyProtection="1">
      <alignment horizontal="center" vertical="center" wrapText="1"/>
      <protection hidden="1"/>
    </xf>
    <xf numFmtId="3" fontId="18" fillId="37" borderId="24" xfId="0" applyNumberFormat="1" applyFont="1" applyFill="1" applyBorder="1" applyAlignment="1" applyProtection="1">
      <alignment horizontal="center" vertical="center" wrapText="1"/>
      <protection hidden="1"/>
    </xf>
    <xf numFmtId="0" fontId="18" fillId="37" borderId="22" xfId="0" applyFont="1" applyFill="1" applyBorder="1" applyAlignment="1" applyProtection="1">
      <alignment horizontal="center" vertical="center" wrapText="1"/>
      <protection hidden="1"/>
    </xf>
    <xf numFmtId="0" fontId="18" fillId="37" borderId="24" xfId="0" applyFont="1" applyFill="1" applyBorder="1" applyAlignment="1" applyProtection="1">
      <alignment horizontal="center" vertical="center" wrapText="1"/>
      <protection hidden="1"/>
    </xf>
    <xf numFmtId="0" fontId="18" fillId="37" borderId="55" xfId="0" applyFont="1" applyFill="1" applyBorder="1" applyAlignment="1" applyProtection="1">
      <alignment horizontal="center" vertical="center" wrapText="1"/>
      <protection hidden="1"/>
    </xf>
    <xf numFmtId="0" fontId="18" fillId="37" borderId="21" xfId="0" applyFont="1" applyFill="1" applyBorder="1" applyAlignment="1" applyProtection="1">
      <alignment horizontal="center" vertical="center" wrapText="1"/>
      <protection hidden="1"/>
    </xf>
    <xf numFmtId="0" fontId="18" fillId="37" borderId="18" xfId="0" applyFont="1" applyFill="1" applyBorder="1" applyAlignment="1" applyProtection="1">
      <alignment horizontal="center" vertical="center" wrapText="1"/>
      <protection hidden="1"/>
    </xf>
    <xf numFmtId="0" fontId="18" fillId="37" borderId="0" xfId="0" applyFont="1" applyFill="1" applyBorder="1" applyAlignment="1" applyProtection="1">
      <alignment horizontal="center" vertical="center" wrapText="1"/>
      <protection hidden="1"/>
    </xf>
    <xf numFmtId="0" fontId="27" fillId="33" borderId="56" xfId="0" applyFont="1" applyFill="1" applyBorder="1" applyAlignment="1" applyProtection="1">
      <alignment horizontal="center" vertical="center" wrapText="1"/>
      <protection hidden="1"/>
    </xf>
    <xf numFmtId="0" fontId="27" fillId="0" borderId="56" xfId="0" applyFont="1" applyBorder="1" applyAlignment="1" applyProtection="1">
      <alignment horizontal="center" vertical="center" wrapText="1"/>
      <protection hidden="1"/>
    </xf>
    <xf numFmtId="0" fontId="27" fillId="0" borderId="57" xfId="0" applyFont="1" applyBorder="1" applyAlignment="1" applyProtection="1">
      <alignment horizontal="center" vertical="center" wrapText="1"/>
      <protection hidden="1"/>
    </xf>
    <xf numFmtId="0" fontId="0" fillId="35" borderId="56" xfId="0" applyFill="1" applyBorder="1" applyAlignment="1" applyProtection="1">
      <alignment horizontal="center" vertical="center" wrapText="1"/>
      <protection hidden="1"/>
    </xf>
    <xf numFmtId="0" fontId="0" fillId="35" borderId="57" xfId="0" applyFill="1" applyBorder="1" applyAlignment="1" applyProtection="1">
      <alignment horizontal="center" vertical="center" wrapText="1"/>
      <protection hidden="1"/>
    </xf>
    <xf numFmtId="0" fontId="51" fillId="0" borderId="47" xfId="0" applyFont="1" applyBorder="1" applyAlignment="1" applyProtection="1">
      <alignment horizontal="left" wrapText="1"/>
      <protection hidden="1"/>
    </xf>
    <xf numFmtId="0" fontId="16" fillId="0" borderId="48" xfId="0" applyFont="1" applyBorder="1" applyAlignment="1" applyProtection="1">
      <alignment horizontal="left" wrapText="1"/>
      <protection hidden="1"/>
    </xf>
    <xf numFmtId="0" fontId="51" fillId="0" borderId="18" xfId="0" applyFont="1" applyBorder="1" applyAlignment="1" applyProtection="1">
      <alignment horizontal="left" wrapText="1"/>
      <protection hidden="1"/>
    </xf>
    <xf numFmtId="0" fontId="16" fillId="0" borderId="0" xfId="0" applyFont="1" applyAlignment="1" applyProtection="1">
      <alignment horizontal="left" wrapText="1"/>
      <protection hidden="1"/>
    </xf>
    <xf numFmtId="0" fontId="20" fillId="0" borderId="23" xfId="0" applyFont="1" applyBorder="1" applyAlignment="1" applyProtection="1">
      <alignment horizontal="left" vertical="center" wrapText="1"/>
      <protection hidden="1"/>
    </xf>
    <xf numFmtId="0" fontId="0" fillId="0" borderId="24" xfId="0" applyBorder="1" applyAlignment="1" applyProtection="1">
      <alignment horizontal="left" vertical="center" wrapText="1"/>
      <protection hidden="1"/>
    </xf>
    <xf numFmtId="0" fontId="30" fillId="0" borderId="0" xfId="0" applyFont="1" applyBorder="1" applyAlignment="1" applyProtection="1">
      <alignment horizontal="left" vertical="center" wrapText="1"/>
      <protection hidden="1"/>
    </xf>
    <xf numFmtId="0" fontId="31" fillId="0" borderId="0" xfId="0" applyFont="1" applyBorder="1" applyAlignment="1" applyProtection="1">
      <alignment horizontal="left" vertical="center" wrapText="1"/>
      <protection hidden="1"/>
    </xf>
    <xf numFmtId="0" fontId="33" fillId="0" borderId="0" xfId="0" applyFont="1" applyBorder="1" applyAlignment="1" applyProtection="1">
      <alignment horizontal="center" vertical="center" wrapText="1"/>
      <protection hidden="1"/>
    </xf>
    <xf numFmtId="0" fontId="0" fillId="0" borderId="26" xfId="0" applyBorder="1" applyAlignment="1" applyProtection="1">
      <alignment horizontal="left" vertical="center" wrapText="1"/>
      <protection hidden="1"/>
    </xf>
    <xf numFmtId="0" fontId="15" fillId="0" borderId="25" xfId="0" applyFont="1" applyBorder="1" applyAlignment="1" applyProtection="1">
      <alignment horizontal="left" vertical="center" wrapText="1"/>
      <protection hidden="1"/>
    </xf>
    <xf numFmtId="0" fontId="33" fillId="0" borderId="0" xfId="0" applyFont="1" applyAlignment="1" applyProtection="1">
      <alignment horizontal="right" vertical="center" wrapText="1"/>
      <protection hidden="1"/>
    </xf>
    <xf numFmtId="0" fontId="42" fillId="41" borderId="58" xfId="0" applyFont="1" applyFill="1" applyBorder="1" applyAlignment="1" applyProtection="1">
      <alignment horizontal="left" vertical="center" wrapText="1"/>
      <protection hidden="1"/>
    </xf>
    <xf numFmtId="0" fontId="0" fillId="0" borderId="58" xfId="0" applyBorder="1" applyAlignment="1" applyProtection="1">
      <alignment horizontal="left" vertical="center" wrapText="1"/>
      <protection hidden="1"/>
    </xf>
    <xf numFmtId="0" fontId="0" fillId="0" borderId="15" xfId="0" applyBorder="1" applyAlignment="1" applyProtection="1">
      <alignment horizontal="left" vertical="center" wrapText="1"/>
      <protection hidden="1"/>
    </xf>
    <xf numFmtId="0" fontId="0" fillId="0" borderId="59" xfId="0" applyBorder="1" applyAlignment="1" applyProtection="1">
      <alignment horizontal="left" vertical="center" wrapText="1"/>
      <protection hidden="1"/>
    </xf>
    <xf numFmtId="0" fontId="0" fillId="0" borderId="28" xfId="0" applyBorder="1" applyAlignment="1" applyProtection="1">
      <alignment horizontal="left" vertical="center" wrapText="1"/>
      <protection hidden="1"/>
    </xf>
    <xf numFmtId="2" fontId="42" fillId="41" borderId="58" xfId="0" applyNumberFormat="1" applyFont="1" applyFill="1" applyBorder="1" applyAlignment="1" applyProtection="1">
      <alignment horizontal="right" vertical="center" wrapText="1"/>
      <protection hidden="1"/>
    </xf>
    <xf numFmtId="0" fontId="0" fillId="0" borderId="58" xfId="0" applyBorder="1" applyAlignment="1" applyProtection="1">
      <alignment horizontal="right" vertical="center" wrapText="1"/>
      <protection hidden="1"/>
    </xf>
    <xf numFmtId="0" fontId="0" fillId="0" borderId="15" xfId="0" applyBorder="1" applyAlignment="1" applyProtection="1">
      <alignment horizontal="right" vertical="center" wrapText="1"/>
      <protection hidden="1"/>
    </xf>
    <xf numFmtId="0" fontId="41" fillId="36" borderId="60" xfId="0" applyFont="1" applyFill="1" applyBorder="1" applyAlignment="1" applyProtection="1">
      <alignment horizontal="center" vertical="center" wrapText="1"/>
      <protection hidden="1"/>
    </xf>
    <xf numFmtId="0" fontId="0" fillId="0" borderId="27" xfId="0" applyBorder="1" applyAlignment="1" applyProtection="1">
      <alignment horizontal="center" vertical="center" wrapText="1"/>
      <protection hidden="1"/>
    </xf>
    <xf numFmtId="0" fontId="42" fillId="41" borderId="58" xfId="0" applyFont="1" applyFill="1" applyBorder="1" applyAlignment="1" applyProtection="1">
      <alignment horizontal="right" vertical="center" wrapText="1"/>
      <protection hidden="1"/>
    </xf>
    <xf numFmtId="0" fontId="0" fillId="0" borderId="41" xfId="0" applyBorder="1" applyAlignment="1" applyProtection="1">
      <alignment horizontal="left" vertical="center" wrapText="1"/>
      <protection hidden="1"/>
    </xf>
    <xf numFmtId="0" fontId="52" fillId="39" borderId="43" xfId="0" applyFont="1" applyFill="1" applyBorder="1" applyAlignment="1" applyProtection="1">
      <alignment horizontal="left" vertical="top" wrapText="1"/>
      <protection hidden="1"/>
    </xf>
    <xf numFmtId="0" fontId="52" fillId="39" borderId="35" xfId="0" applyFont="1" applyFill="1" applyBorder="1" applyAlignment="1" applyProtection="1">
      <alignment horizontal="left" vertical="top" wrapText="1"/>
      <protection hidden="1"/>
    </xf>
    <xf numFmtId="0" fontId="52" fillId="39" borderId="44" xfId="0" applyFont="1" applyFill="1" applyBorder="1" applyAlignment="1" applyProtection="1">
      <alignment horizontal="left" vertical="top" wrapText="1"/>
      <protection hidden="1"/>
    </xf>
    <xf numFmtId="0" fontId="23" fillId="0" borderId="43" xfId="0" applyFont="1" applyBorder="1" applyAlignment="1" applyProtection="1">
      <alignment horizontal="left" vertical="top" wrapText="1"/>
      <protection hidden="1"/>
    </xf>
    <xf numFmtId="0" fontId="23" fillId="0" borderId="35" xfId="0" applyFont="1" applyBorder="1" applyAlignment="1" applyProtection="1">
      <alignment horizontal="left" vertical="top" wrapText="1"/>
      <protection hidden="1"/>
    </xf>
    <xf numFmtId="0" fontId="23" fillId="0" borderId="44" xfId="0" applyFont="1" applyBorder="1" applyAlignment="1" applyProtection="1">
      <alignment horizontal="left" vertical="top" wrapText="1"/>
      <protection hidden="1"/>
    </xf>
    <xf numFmtId="0" fontId="49" fillId="0" borderId="0" xfId="0" applyFont="1" applyAlignment="1" applyProtection="1">
      <alignment horizontal="center"/>
      <protection hidden="1"/>
    </xf>
    <xf numFmtId="0" fontId="15" fillId="0" borderId="25"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0" fillId="0" borderId="26" xfId="0" applyBorder="1" applyAlignment="1" applyProtection="1">
      <alignment horizontal="right" vertical="center" wrapText="1"/>
      <protection hidden="1"/>
    </xf>
    <xf numFmtId="0" fontId="30" fillId="0" borderId="0" xfId="0" applyFont="1" applyAlignment="1" applyProtection="1">
      <alignment horizontal="left" vertical="center" wrapText="1"/>
      <protection hidden="1"/>
    </xf>
    <xf numFmtId="0" fontId="46" fillId="37" borderId="23" xfId="0" applyFont="1" applyFill="1" applyBorder="1" applyAlignment="1" applyProtection="1">
      <alignment horizontal="center" vertical="center" wrapText="1"/>
      <protection hidden="1"/>
    </xf>
    <xf numFmtId="0" fontId="27" fillId="33" borderId="61" xfId="0" applyFont="1" applyFill="1" applyBorder="1" applyAlignment="1" applyProtection="1">
      <alignment horizontal="center" vertical="center" wrapText="1"/>
      <protection hidden="1"/>
    </xf>
    <xf numFmtId="0" fontId="27" fillId="33" borderId="57" xfId="0" applyFont="1" applyFill="1" applyBorder="1" applyAlignment="1" applyProtection="1">
      <alignment horizontal="center" vertical="center" wrapText="1"/>
      <protection hidden="1"/>
    </xf>
    <xf numFmtId="0" fontId="0" fillId="35" borderId="61" xfId="0" applyFill="1" applyBorder="1" applyAlignment="1" applyProtection="1">
      <alignment vertical="center" wrapText="1"/>
      <protection hidden="1"/>
    </xf>
    <xf numFmtId="0" fontId="0" fillId="35" borderId="56" xfId="0" applyFill="1" applyBorder="1" applyAlignment="1" applyProtection="1">
      <alignment vertical="center" wrapText="1"/>
      <protection hidden="1"/>
    </xf>
    <xf numFmtId="0" fontId="0" fillId="35" borderId="57" xfId="0" applyFill="1" applyBorder="1" applyAlignment="1" applyProtection="1">
      <alignment vertical="center" wrapText="1"/>
      <protection hidden="1"/>
    </xf>
    <xf numFmtId="0" fontId="33" fillId="0" borderId="0" xfId="0" applyFont="1" applyAlignment="1" applyProtection="1">
      <alignment horizontal="center" vertical="center" wrapText="1"/>
      <protection hidden="1"/>
    </xf>
    <xf numFmtId="0" fontId="18" fillId="37" borderId="20" xfId="0" applyNumberFormat="1" applyFont="1" applyFill="1" applyBorder="1" applyAlignment="1" applyProtection="1">
      <alignment horizontal="center" vertical="center" wrapText="1"/>
      <protection hidden="1"/>
    </xf>
    <xf numFmtId="0" fontId="18" fillId="37" borderId="49" xfId="0" applyNumberFormat="1" applyFont="1" applyFill="1" applyBorder="1" applyAlignment="1" applyProtection="1">
      <alignment horizontal="center" vertical="center" wrapText="1"/>
      <protection hidden="1"/>
    </xf>
    <xf numFmtId="3" fontId="18" fillId="37" borderId="23" xfId="0" applyNumberFormat="1" applyFont="1" applyFill="1" applyBorder="1" applyAlignment="1" applyProtection="1">
      <alignment horizontal="center" vertical="center" wrapText="1"/>
      <protection hidden="1"/>
    </xf>
    <xf numFmtId="3" fontId="18" fillId="37" borderId="20" xfId="0" applyNumberFormat="1" applyFont="1" applyFill="1" applyBorder="1" applyAlignment="1" applyProtection="1">
      <alignment horizontal="center" vertical="center" wrapText="1"/>
      <protection hidden="1"/>
    </xf>
    <xf numFmtId="0" fontId="20" fillId="0" borderId="53" xfId="0" applyFont="1" applyBorder="1" applyAlignment="1" applyProtection="1">
      <alignment horizontal="left" vertical="center" wrapText="1"/>
      <protection hidden="1"/>
    </xf>
    <xf numFmtId="0" fontId="20" fillId="0" borderId="54" xfId="0" applyFont="1" applyBorder="1" applyAlignment="1" applyProtection="1">
      <alignment horizontal="left" vertical="center" wrapText="1"/>
      <protection hidden="1"/>
    </xf>
    <xf numFmtId="0" fontId="53" fillId="0" borderId="0" xfId="0" applyFont="1" applyAlignment="1" applyProtection="1">
      <alignment horizontal="left" vertical="center" wrapText="1"/>
      <protection hidden="1"/>
    </xf>
    <xf numFmtId="0" fontId="32" fillId="0" borderId="0" xfId="0" applyFont="1" applyAlignment="1" applyProtection="1">
      <alignment horizontal="right" vertical="center" wrapText="1"/>
      <protection hidden="1"/>
    </xf>
    <xf numFmtId="0" fontId="33" fillId="0" borderId="0" xfId="0" applyFont="1" applyAlignment="1" applyProtection="1">
      <alignment horizontal="left" wrapText="1"/>
      <protection hidden="1"/>
    </xf>
    <xf numFmtId="0" fontId="33" fillId="0" borderId="0" xfId="0" applyFont="1" applyAlignment="1" applyProtection="1">
      <alignment horizontal="left" wrapText="1"/>
      <protection hidden="1"/>
    </xf>
    <xf numFmtId="0" fontId="33" fillId="38" borderId="0" xfId="0" applyFont="1" applyFill="1" applyAlignment="1" applyProtection="1">
      <alignment horizontal="right" vertical="center" wrapText="1"/>
      <protection hidden="1"/>
    </xf>
    <xf numFmtId="0" fontId="8" fillId="0" borderId="17" xfId="0" applyFont="1" applyBorder="1" applyAlignment="1" applyProtection="1">
      <alignment horizontal="left" vertical="center" wrapText="1"/>
      <protection hidden="1"/>
    </xf>
    <xf numFmtId="0" fontId="8" fillId="0" borderId="0" xfId="0" applyFont="1" applyAlignment="1" applyProtection="1">
      <alignment horizontal="right" vertical="center" wrapText="1"/>
      <protection hidden="1"/>
    </xf>
    <xf numFmtId="0" fontId="8" fillId="0" borderId="0" xfId="0" applyFont="1" applyAlignment="1" applyProtection="1">
      <alignment horizontal="left" vertical="center" wrapText="1"/>
      <protection hidden="1"/>
    </xf>
    <xf numFmtId="2" fontId="42" fillId="41" borderId="15" xfId="0" applyNumberFormat="1" applyFont="1" applyFill="1" applyBorder="1" applyAlignment="1" applyProtection="1">
      <alignment horizontal="right" vertical="center" wrapText="1"/>
      <protection hidden="1"/>
    </xf>
    <xf numFmtId="0" fontId="42" fillId="41" borderId="59" xfId="0" applyFont="1" applyFill="1" applyBorder="1" applyAlignment="1" applyProtection="1">
      <alignment horizontal="left" vertical="center" wrapText="1"/>
      <protection hidden="1"/>
    </xf>
    <xf numFmtId="0" fontId="42" fillId="41" borderId="15" xfId="0" applyFont="1" applyFill="1" applyBorder="1" applyAlignment="1" applyProtection="1">
      <alignment horizontal="left" vertical="center" wrapText="1"/>
      <protection hidden="1"/>
    </xf>
    <xf numFmtId="0" fontId="42" fillId="41" borderId="28" xfId="0" applyFont="1" applyFill="1" applyBorder="1" applyAlignment="1" applyProtection="1">
      <alignment horizontal="left" vertical="center" wrapText="1"/>
      <protection hidden="1"/>
    </xf>
    <xf numFmtId="0" fontId="0" fillId="0" borderId="27" xfId="0" applyBorder="1" applyAlignment="1">
      <alignment horizontal="center" vertical="center" wrapText="1"/>
    </xf>
    <xf numFmtId="0" fontId="0" fillId="0" borderId="58" xfId="0" applyBorder="1" applyAlignment="1">
      <alignment horizontal="right" vertical="center" wrapText="1"/>
    </xf>
    <xf numFmtId="0" fontId="0" fillId="0" borderId="15" xfId="0" applyBorder="1" applyAlignment="1">
      <alignment horizontal="right" vertical="center" wrapText="1"/>
    </xf>
    <xf numFmtId="0" fontId="44" fillId="0" borderId="46" xfId="0" applyFont="1" applyBorder="1" applyAlignment="1" applyProtection="1">
      <alignment horizontal="center" vertical="center" wrapText="1"/>
      <protection hidden="1"/>
    </xf>
    <xf numFmtId="0" fontId="44" fillId="0" borderId="18" xfId="0" applyFont="1" applyBorder="1" applyAlignment="1" applyProtection="1">
      <alignment horizontal="center" vertical="center" wrapText="1"/>
      <protection hidden="1"/>
    </xf>
    <xf numFmtId="0" fontId="44" fillId="0" borderId="24" xfId="0" applyFont="1" applyBorder="1" applyAlignment="1" applyProtection="1">
      <alignment horizontal="center" vertical="center" wrapText="1"/>
      <protection hidden="1"/>
    </xf>
    <xf numFmtId="0" fontId="1" fillId="33" borderId="61" xfId="0" applyFont="1" applyFill="1" applyBorder="1" applyAlignment="1" applyProtection="1">
      <alignment horizontal="center" vertical="center" wrapText="1"/>
      <protection hidden="1"/>
    </xf>
    <xf numFmtId="0" fontId="1" fillId="0" borderId="56" xfId="0" applyFont="1" applyBorder="1" applyAlignment="1" applyProtection="1">
      <alignment horizontal="center" vertical="center" wrapText="1"/>
      <protection hidden="1"/>
    </xf>
    <xf numFmtId="0" fontId="1" fillId="0" borderId="57" xfId="0" applyFont="1" applyBorder="1" applyAlignment="1" applyProtection="1">
      <alignment horizontal="center" vertical="center" wrapText="1"/>
      <protection hidden="1"/>
    </xf>
    <xf numFmtId="0" fontId="16" fillId="35" borderId="61" xfId="0" applyFont="1" applyFill="1" applyBorder="1" applyAlignment="1" applyProtection="1">
      <alignment horizontal="center" vertical="center" wrapText="1"/>
      <protection hidden="1"/>
    </xf>
    <xf numFmtId="0" fontId="16" fillId="35" borderId="56" xfId="0" applyFont="1" applyFill="1" applyBorder="1" applyAlignment="1" applyProtection="1">
      <alignment horizontal="center" vertical="center" wrapText="1"/>
      <protection hidden="1"/>
    </xf>
    <xf numFmtId="0" fontId="16" fillId="35" borderId="57" xfId="0" applyFont="1" applyFill="1" applyBorder="1" applyAlignment="1" applyProtection="1">
      <alignment horizontal="center" vertical="center" wrapText="1"/>
      <protection hidden="1"/>
    </xf>
    <xf numFmtId="0" fontId="1" fillId="0" borderId="0" xfId="0" applyFont="1" applyAlignment="1" applyProtection="1">
      <alignment horizontal="left" vertical="center" wrapText="1"/>
      <protection hidden="1"/>
    </xf>
    <xf numFmtId="0" fontId="1" fillId="0" borderId="41"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20" fillId="0" borderId="23" xfId="0" applyFont="1" applyBorder="1" applyAlignment="1" applyProtection="1">
      <alignment horizontal="left" vertical="center" wrapText="1"/>
      <protection hidden="1"/>
    </xf>
    <xf numFmtId="0" fontId="0" fillId="0" borderId="0" xfId="0" applyAlignment="1" applyProtection="1">
      <alignment horizontal="fill" vertical="center" wrapText="1"/>
      <protection hidden="1"/>
    </xf>
    <xf numFmtId="0" fontId="0" fillId="0" borderId="26" xfId="0" applyBorder="1" applyAlignment="1" applyProtection="1">
      <alignment horizontal="fill" vertical="center" wrapText="1"/>
      <protection hidden="1"/>
    </xf>
    <xf numFmtId="0" fontId="11" fillId="0" borderId="0" xfId="0" applyFont="1" applyAlignment="1" applyProtection="1">
      <alignment horizontal="left" vertical="center" wrapText="1"/>
      <protection hidden="1"/>
    </xf>
    <xf numFmtId="0" fontId="16" fillId="0" borderId="48" xfId="0" applyFont="1" applyBorder="1" applyAlignment="1" applyProtection="1">
      <alignment horizontal="left" wrapText="1"/>
      <protection hidden="1"/>
    </xf>
    <xf numFmtId="0" fontId="0" fillId="0" borderId="17" xfId="0" applyFill="1" applyBorder="1" applyAlignment="1" applyProtection="1">
      <alignment horizontal="left" vertical="center"/>
      <protection hidden="1"/>
    </xf>
    <xf numFmtId="0" fontId="0" fillId="0" borderId="0" xfId="0" applyFill="1" applyBorder="1" applyAlignment="1" applyProtection="1">
      <alignment horizontal="left" vertical="center"/>
      <protection hidden="1"/>
    </xf>
    <xf numFmtId="0" fontId="53" fillId="0" borderId="53" xfId="0" applyFont="1" applyBorder="1" applyAlignment="1" applyProtection="1">
      <alignment horizontal="left" vertical="center" wrapText="1"/>
      <protection hidden="1"/>
    </xf>
    <xf numFmtId="0" fontId="53" fillId="0" borderId="54" xfId="0" applyFont="1" applyBorder="1" applyAlignment="1" applyProtection="1">
      <alignment horizontal="left" vertical="center" wrapText="1"/>
      <protection hidden="1"/>
    </xf>
    <xf numFmtId="0" fontId="8" fillId="0" borderId="0" xfId="0" applyFont="1" applyAlignment="1" applyProtection="1">
      <alignment horizontal="right" vertical="center"/>
      <protection hidden="1"/>
    </xf>
    <xf numFmtId="0" fontId="49" fillId="0" borderId="0" xfId="0" applyFont="1" applyAlignment="1" applyProtection="1">
      <alignment horizontal="right" vertical="center" wrapText="1"/>
      <protection hidden="1"/>
    </xf>
    <xf numFmtId="0" fontId="33" fillId="38" borderId="0" xfId="0" applyFont="1" applyFill="1" applyAlignment="1" applyProtection="1">
      <alignment horizontal="left" vertical="center" wrapText="1"/>
      <protection hidden="1"/>
    </xf>
    <xf numFmtId="0" fontId="0" fillId="36" borderId="27" xfId="0" applyFill="1" applyBorder="1" applyAlignment="1">
      <alignment horizontal="center" vertical="center" wrapText="1"/>
    </xf>
    <xf numFmtId="0" fontId="0" fillId="41" borderId="58" xfId="0" applyFill="1" applyBorder="1" applyAlignment="1">
      <alignment horizontal="right" vertical="center" wrapText="1"/>
    </xf>
    <xf numFmtId="0" fontId="0" fillId="41" borderId="15" xfId="0" applyFill="1" applyBorder="1" applyAlignment="1">
      <alignment horizontal="righ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Battery_Room_Hydrogen_Conc"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emf"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4.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5.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5.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0</xdr:row>
      <xdr:rowOff>0</xdr:rowOff>
    </xdr:from>
    <xdr:to>
      <xdr:col>1</xdr:col>
      <xdr:colOff>628650</xdr:colOff>
      <xdr:row>4</xdr:row>
      <xdr:rowOff>171450</xdr:rowOff>
    </xdr:to>
    <xdr:pic>
      <xdr:nvPicPr>
        <xdr:cNvPr id="1" name="Picture 11" descr="color-seal-3-inch"/>
        <xdr:cNvPicPr preferRelativeResize="1">
          <a:picLocks noChangeAspect="1"/>
        </xdr:cNvPicPr>
      </xdr:nvPicPr>
      <xdr:blipFill>
        <a:blip r:embed="rId1"/>
        <a:stretch>
          <a:fillRect/>
        </a:stretch>
      </xdr:blipFill>
      <xdr:spPr>
        <a:xfrm>
          <a:off x="247650" y="0"/>
          <a:ext cx="1228725" cy="1085850"/>
        </a:xfrm>
        <a:prstGeom prst="rect">
          <a:avLst/>
        </a:prstGeom>
        <a:noFill/>
        <a:ln w="9525" cmpd="sng">
          <a:noFill/>
        </a:ln>
      </xdr:spPr>
    </xdr:pic>
    <xdr:clientData/>
  </xdr:twoCellAnchor>
  <xdr:twoCellAnchor editAs="oneCell">
    <xdr:from>
      <xdr:col>8</xdr:col>
      <xdr:colOff>28575</xdr:colOff>
      <xdr:row>35</xdr:row>
      <xdr:rowOff>47625</xdr:rowOff>
    </xdr:from>
    <xdr:to>
      <xdr:col>10</xdr:col>
      <xdr:colOff>838200</xdr:colOff>
      <xdr:row>35</xdr:row>
      <xdr:rowOff>295275</xdr:rowOff>
    </xdr:to>
    <xdr:pic>
      <xdr:nvPicPr>
        <xdr:cNvPr id="2" name="ComboBox1"/>
        <xdr:cNvPicPr preferRelativeResize="1">
          <a:picLocks noChangeAspect="1"/>
        </xdr:cNvPicPr>
      </xdr:nvPicPr>
      <xdr:blipFill>
        <a:blip r:embed="rId2"/>
        <a:stretch>
          <a:fillRect/>
        </a:stretch>
      </xdr:blipFill>
      <xdr:spPr>
        <a:xfrm>
          <a:off x="6181725" y="7258050"/>
          <a:ext cx="2505075" cy="247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0</xdr:row>
      <xdr:rowOff>9525</xdr:rowOff>
    </xdr:from>
    <xdr:to>
      <xdr:col>1</xdr:col>
      <xdr:colOff>619125</xdr:colOff>
      <xdr:row>5</xdr:row>
      <xdr:rowOff>9525</xdr:rowOff>
    </xdr:to>
    <xdr:pic>
      <xdr:nvPicPr>
        <xdr:cNvPr id="1" name="Picture 12" descr="color-seal-3-inch"/>
        <xdr:cNvPicPr preferRelativeResize="1">
          <a:picLocks noChangeAspect="1"/>
        </xdr:cNvPicPr>
      </xdr:nvPicPr>
      <xdr:blipFill>
        <a:blip r:embed="rId1"/>
        <a:stretch>
          <a:fillRect/>
        </a:stretch>
      </xdr:blipFill>
      <xdr:spPr>
        <a:xfrm>
          <a:off x="238125" y="9525"/>
          <a:ext cx="1228725" cy="1085850"/>
        </a:xfrm>
        <a:prstGeom prst="rect">
          <a:avLst/>
        </a:prstGeom>
        <a:noFill/>
        <a:ln w="9525" cmpd="sng">
          <a:noFill/>
        </a:ln>
      </xdr:spPr>
    </xdr:pic>
    <xdr:clientData/>
  </xdr:twoCellAnchor>
  <xdr:twoCellAnchor editAs="oneCell">
    <xdr:from>
      <xdr:col>8</xdr:col>
      <xdr:colOff>38100</xdr:colOff>
      <xdr:row>35</xdr:row>
      <xdr:rowOff>38100</xdr:rowOff>
    </xdr:from>
    <xdr:to>
      <xdr:col>10</xdr:col>
      <xdr:colOff>800100</xdr:colOff>
      <xdr:row>35</xdr:row>
      <xdr:rowOff>276225</xdr:rowOff>
    </xdr:to>
    <xdr:pic>
      <xdr:nvPicPr>
        <xdr:cNvPr id="2" name="CboFuel"/>
        <xdr:cNvPicPr preferRelativeResize="1">
          <a:picLocks noChangeAspect="1"/>
        </xdr:cNvPicPr>
      </xdr:nvPicPr>
      <xdr:blipFill>
        <a:blip r:embed="rId2"/>
        <a:stretch>
          <a:fillRect/>
        </a:stretch>
      </xdr:blipFill>
      <xdr:spPr>
        <a:xfrm>
          <a:off x="6191250" y="7248525"/>
          <a:ext cx="2457450" cy="2381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0</xdr:row>
      <xdr:rowOff>0</xdr:rowOff>
    </xdr:from>
    <xdr:to>
      <xdr:col>1</xdr:col>
      <xdr:colOff>619125</xdr:colOff>
      <xdr:row>4</xdr:row>
      <xdr:rowOff>161925</xdr:rowOff>
    </xdr:to>
    <xdr:pic>
      <xdr:nvPicPr>
        <xdr:cNvPr id="1" name="Picture 12" descr="color-seal-3-inch"/>
        <xdr:cNvPicPr preferRelativeResize="1">
          <a:picLocks noChangeAspect="1"/>
        </xdr:cNvPicPr>
      </xdr:nvPicPr>
      <xdr:blipFill>
        <a:blip r:embed="rId1"/>
        <a:stretch>
          <a:fillRect/>
        </a:stretch>
      </xdr:blipFill>
      <xdr:spPr>
        <a:xfrm>
          <a:off x="238125" y="0"/>
          <a:ext cx="1228725" cy="1076325"/>
        </a:xfrm>
        <a:prstGeom prst="rect">
          <a:avLst/>
        </a:prstGeom>
        <a:noFill/>
        <a:ln w="9525" cmpd="sng">
          <a:noFill/>
        </a:ln>
      </xdr:spPr>
    </xdr:pic>
    <xdr:clientData/>
  </xdr:twoCellAnchor>
  <xdr:twoCellAnchor editAs="oneCell">
    <xdr:from>
      <xdr:col>8</xdr:col>
      <xdr:colOff>28575</xdr:colOff>
      <xdr:row>35</xdr:row>
      <xdr:rowOff>47625</xdr:rowOff>
    </xdr:from>
    <xdr:to>
      <xdr:col>10</xdr:col>
      <xdr:colOff>838200</xdr:colOff>
      <xdr:row>35</xdr:row>
      <xdr:rowOff>295275</xdr:rowOff>
    </xdr:to>
    <xdr:pic>
      <xdr:nvPicPr>
        <xdr:cNvPr id="2" name="CboFuel"/>
        <xdr:cNvPicPr preferRelativeResize="1">
          <a:picLocks noChangeAspect="1"/>
        </xdr:cNvPicPr>
      </xdr:nvPicPr>
      <xdr:blipFill>
        <a:blip r:embed="rId2"/>
        <a:stretch>
          <a:fillRect/>
        </a:stretch>
      </xdr:blipFill>
      <xdr:spPr>
        <a:xfrm>
          <a:off x="6181725" y="7258050"/>
          <a:ext cx="2505075" cy="247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K197"/>
  <sheetViews>
    <sheetView showGridLines="0" showRowColHeaders="0" tabSelected="1" zoomScale="115" zoomScaleNormal="115" zoomScalePageLayoutView="0" workbookViewId="0" topLeftCell="A1">
      <selection activeCell="A2" sqref="A2:K2"/>
    </sheetView>
  </sheetViews>
  <sheetFormatPr defaultColWidth="9.140625" defaultRowHeight="12.75"/>
  <cols>
    <col min="1" max="1" width="12.7109375" style="7" customWidth="1"/>
    <col min="2" max="2" width="13.28125" style="7" customWidth="1"/>
    <col min="3" max="5" width="10.7109375" style="7" customWidth="1"/>
    <col min="6" max="6" width="12.7109375" style="7" customWidth="1"/>
    <col min="7" max="8" width="10.7109375" style="7" customWidth="1"/>
    <col min="9" max="11" width="12.7109375" style="7" customWidth="1"/>
    <col min="12" max="16384" width="9.140625" style="7" customWidth="1"/>
  </cols>
  <sheetData>
    <row r="1" spans="2:11" ht="18" customHeight="1">
      <c r="B1" s="26"/>
      <c r="C1" s="26"/>
      <c r="D1" s="26"/>
      <c r="E1" s="26"/>
      <c r="F1" s="26"/>
      <c r="G1" s="26"/>
      <c r="H1" s="26"/>
      <c r="I1" s="26"/>
      <c r="J1" s="26"/>
      <c r="K1" s="26"/>
    </row>
    <row r="2" spans="1:11" ht="18" customHeight="1">
      <c r="A2" s="144" t="s">
        <v>136</v>
      </c>
      <c r="B2" s="144"/>
      <c r="C2" s="144"/>
      <c r="D2" s="144"/>
      <c r="E2" s="144"/>
      <c r="F2" s="144"/>
      <c r="G2" s="144"/>
      <c r="H2" s="144"/>
      <c r="I2" s="144"/>
      <c r="J2" s="144"/>
      <c r="K2" s="144"/>
    </row>
    <row r="3" spans="1:11" ht="18" customHeight="1">
      <c r="A3" s="145"/>
      <c r="B3" s="145"/>
      <c r="C3" s="145"/>
      <c r="D3" s="144" t="s">
        <v>83</v>
      </c>
      <c r="E3" s="144"/>
      <c r="F3" s="144"/>
      <c r="G3" s="144"/>
      <c r="H3" s="144"/>
      <c r="I3" s="142" t="s">
        <v>61</v>
      </c>
      <c r="J3" s="142"/>
      <c r="K3" s="142"/>
    </row>
    <row r="4" spans="1:11" ht="18" customHeight="1">
      <c r="A4" s="145"/>
      <c r="B4" s="145"/>
      <c r="C4" s="145"/>
      <c r="D4" s="144" t="s">
        <v>84</v>
      </c>
      <c r="E4" s="144"/>
      <c r="F4" s="144"/>
      <c r="G4" s="144"/>
      <c r="H4" s="144"/>
      <c r="I4" s="143" t="s">
        <v>75</v>
      </c>
      <c r="J4" s="143"/>
      <c r="K4" s="143"/>
    </row>
    <row r="5" spans="1:11" ht="13.5" customHeight="1">
      <c r="A5" s="53"/>
      <c r="B5" s="53"/>
      <c r="C5" s="53"/>
      <c r="D5" s="53"/>
      <c r="E5" s="53"/>
      <c r="F5" s="53"/>
      <c r="G5" s="53"/>
      <c r="H5" s="53"/>
      <c r="I5" s="53"/>
      <c r="J5" s="53"/>
      <c r="K5" s="53"/>
    </row>
    <row r="6" spans="1:11" ht="13.5" customHeight="1">
      <c r="A6" s="53"/>
      <c r="B6" s="53"/>
      <c r="C6" s="53"/>
      <c r="D6" s="53"/>
      <c r="E6" s="53"/>
      <c r="F6" s="53"/>
      <c r="G6" s="53"/>
      <c r="H6" s="53"/>
      <c r="I6" s="53"/>
      <c r="J6" s="53"/>
      <c r="K6" s="53"/>
    </row>
    <row r="7" spans="1:11" ht="15" customHeight="1">
      <c r="A7" s="56" t="s">
        <v>74</v>
      </c>
      <c r="B7" s="57"/>
      <c r="C7" s="57"/>
      <c r="D7" s="57"/>
      <c r="E7" s="57"/>
      <c r="F7" s="57"/>
      <c r="G7" s="57"/>
      <c r="H7" s="57"/>
      <c r="I7" s="57"/>
      <c r="J7" s="57"/>
      <c r="K7" s="58"/>
    </row>
    <row r="8" spans="1:11" ht="15" customHeight="1">
      <c r="A8" s="59" t="s">
        <v>48</v>
      </c>
      <c r="B8" s="60"/>
      <c r="C8" s="60"/>
      <c r="D8" s="60"/>
      <c r="E8" s="60"/>
      <c r="F8" s="60"/>
      <c r="G8" s="60"/>
      <c r="H8" s="60"/>
      <c r="I8" s="60"/>
      <c r="J8" s="60"/>
      <c r="K8" s="61"/>
    </row>
    <row r="9" spans="1:11" ht="15" customHeight="1">
      <c r="A9" s="62" t="s">
        <v>69</v>
      </c>
      <c r="B9" s="63"/>
      <c r="C9" s="63"/>
      <c r="D9" s="63"/>
      <c r="E9" s="63"/>
      <c r="F9" s="63"/>
      <c r="G9" s="63"/>
      <c r="H9" s="63"/>
      <c r="I9" s="63"/>
      <c r="J9" s="63"/>
      <c r="K9" s="64"/>
    </row>
    <row r="10" spans="1:11" ht="15" customHeight="1">
      <c r="A10" s="128" t="s">
        <v>70</v>
      </c>
      <c r="B10" s="67"/>
      <c r="C10" s="67"/>
      <c r="D10" s="67"/>
      <c r="E10" s="67"/>
      <c r="F10" s="67"/>
      <c r="G10" s="67"/>
      <c r="H10" s="67"/>
      <c r="I10" s="67"/>
      <c r="J10" s="67"/>
      <c r="K10" s="129"/>
    </row>
    <row r="11" spans="1:11" ht="15" customHeight="1">
      <c r="A11" s="130" t="s">
        <v>71</v>
      </c>
      <c r="B11" s="131"/>
      <c r="C11" s="131"/>
      <c r="D11" s="131"/>
      <c r="E11" s="131"/>
      <c r="F11" s="131"/>
      <c r="G11" s="131"/>
      <c r="H11" s="131"/>
      <c r="I11" s="131"/>
      <c r="J11" s="131"/>
      <c r="K11" s="132"/>
    </row>
    <row r="12" spans="1:11" ht="14.25" customHeight="1">
      <c r="A12" s="26"/>
      <c r="B12" s="26"/>
      <c r="C12" s="26"/>
      <c r="D12" s="26"/>
      <c r="E12" s="26"/>
      <c r="F12" s="26"/>
      <c r="G12" s="26"/>
      <c r="H12" s="26"/>
      <c r="I12" s="26"/>
      <c r="J12" s="26"/>
      <c r="K12" s="26"/>
    </row>
    <row r="13" spans="1:11" ht="14.25" customHeight="1">
      <c r="A13" s="26"/>
      <c r="B13" s="26"/>
      <c r="C13" s="26"/>
      <c r="D13" s="26"/>
      <c r="E13" s="26"/>
      <c r="F13" s="26"/>
      <c r="G13" s="26"/>
      <c r="H13" s="26"/>
      <c r="I13" s="26"/>
      <c r="J13" s="26"/>
      <c r="K13" s="26"/>
    </row>
    <row r="14" spans="1:11" ht="14.25" customHeight="1">
      <c r="A14" s="133" t="s">
        <v>72</v>
      </c>
      <c r="B14" s="134"/>
      <c r="C14" s="26"/>
      <c r="D14" s="26"/>
      <c r="E14" s="26"/>
      <c r="F14" s="26"/>
      <c r="G14" s="26"/>
      <c r="H14" s="26"/>
      <c r="I14" s="26"/>
      <c r="J14" s="26"/>
      <c r="K14" s="26"/>
    </row>
    <row r="15" spans="1:11" ht="24.75" customHeight="1">
      <c r="A15" s="134"/>
      <c r="B15" s="134"/>
      <c r="C15" s="135"/>
      <c r="D15" s="136"/>
      <c r="E15" s="136"/>
      <c r="F15" s="136"/>
      <c r="G15" s="136"/>
      <c r="H15" s="136"/>
      <c r="I15" s="136"/>
      <c r="J15" s="137"/>
      <c r="K15" s="9"/>
    </row>
    <row r="16" spans="1:11" ht="24.75" customHeight="1">
      <c r="A16" s="134"/>
      <c r="B16" s="134"/>
      <c r="C16" s="138"/>
      <c r="D16" s="139"/>
      <c r="E16" s="139"/>
      <c r="F16" s="139"/>
      <c r="G16" s="139"/>
      <c r="H16" s="139"/>
      <c r="I16" s="139"/>
      <c r="J16" s="140"/>
      <c r="K16" s="9"/>
    </row>
    <row r="17" spans="1:11" ht="14.25" customHeight="1">
      <c r="A17" s="134"/>
      <c r="B17" s="134"/>
      <c r="C17" s="26"/>
      <c r="D17" s="26"/>
      <c r="E17" s="26"/>
      <c r="F17" s="26"/>
      <c r="G17" s="26"/>
      <c r="H17" s="26"/>
      <c r="I17" s="26"/>
      <c r="J17" s="26"/>
      <c r="K17" s="26"/>
    </row>
    <row r="18" spans="1:11" ht="14.25" customHeight="1">
      <c r="A18" s="26"/>
      <c r="B18" s="26"/>
      <c r="C18" s="26"/>
      <c r="D18" s="26"/>
      <c r="E18" s="26"/>
      <c r="F18" s="26"/>
      <c r="G18" s="26"/>
      <c r="H18" s="26"/>
      <c r="I18" s="26"/>
      <c r="J18" s="26"/>
      <c r="K18" s="26"/>
    </row>
    <row r="19" spans="1:11" ht="14.25" customHeight="1">
      <c r="A19" s="26"/>
      <c r="B19" s="26"/>
      <c r="C19" s="26"/>
      <c r="D19" s="26"/>
      <c r="E19" s="26"/>
      <c r="F19" s="26"/>
      <c r="G19" s="26"/>
      <c r="H19" s="26"/>
      <c r="I19" s="26"/>
      <c r="J19" s="26"/>
      <c r="K19" s="26"/>
    </row>
    <row r="20" spans="1:11" ht="19.5" customHeight="1" thickBot="1">
      <c r="A20" s="65" t="s">
        <v>0</v>
      </c>
      <c r="B20" s="65"/>
      <c r="C20" s="65"/>
      <c r="D20" s="65"/>
      <c r="E20" s="65"/>
      <c r="F20" s="65"/>
      <c r="G20" s="65"/>
      <c r="H20" s="65"/>
      <c r="I20" s="65"/>
      <c r="J20" s="65"/>
      <c r="K20" s="65"/>
    </row>
    <row r="21" spans="1:11" ht="13.5" customHeight="1" thickTop="1">
      <c r="A21" s="141"/>
      <c r="B21" s="41"/>
      <c r="C21" s="41"/>
      <c r="D21" s="41"/>
      <c r="E21" s="41"/>
      <c r="F21" s="41"/>
      <c r="G21" s="41"/>
      <c r="H21" s="41"/>
      <c r="I21" s="41"/>
      <c r="J21" s="41"/>
      <c r="K21" s="41"/>
    </row>
    <row r="22" spans="2:11" ht="15" customHeight="1">
      <c r="B22" s="48" t="s">
        <v>29</v>
      </c>
      <c r="C22" s="26"/>
      <c r="D22" s="26"/>
      <c r="E22" s="187"/>
      <c r="F22" s="10">
        <v>2</v>
      </c>
      <c r="G22" s="186" t="s">
        <v>27</v>
      </c>
      <c r="H22" s="26"/>
      <c r="I22" s="26"/>
      <c r="J22" s="13">
        <f>(F22*0.003785412)</f>
        <v>0.007570824</v>
      </c>
      <c r="K22" s="14" t="s">
        <v>86</v>
      </c>
    </row>
    <row r="23" spans="2:11" ht="15" customHeight="1">
      <c r="B23" s="48" t="s">
        <v>30</v>
      </c>
      <c r="C23" s="26"/>
      <c r="D23" s="26"/>
      <c r="E23" s="187"/>
      <c r="F23" s="10">
        <v>9</v>
      </c>
      <c r="G23" s="186" t="s">
        <v>76</v>
      </c>
      <c r="H23" s="26"/>
      <c r="I23" s="26"/>
      <c r="J23" s="15">
        <f>F23*(0.3048*0.3048)</f>
        <v>0.8361273600000001</v>
      </c>
      <c r="K23" s="14" t="s">
        <v>87</v>
      </c>
    </row>
    <row r="24" spans="2:11" ht="15" customHeight="1">
      <c r="B24" s="48" t="s">
        <v>3</v>
      </c>
      <c r="C24" s="26"/>
      <c r="D24" s="26"/>
      <c r="E24" s="187"/>
      <c r="F24" s="11">
        <v>0.039</v>
      </c>
      <c r="G24" s="186" t="s">
        <v>77</v>
      </c>
      <c r="H24" s="49"/>
      <c r="I24" s="49"/>
      <c r="J24" s="49"/>
      <c r="K24" s="49"/>
    </row>
    <row r="25" spans="2:11" ht="15" customHeight="1">
      <c r="B25" s="48" t="s">
        <v>28</v>
      </c>
      <c r="C25" s="26"/>
      <c r="D25" s="26"/>
      <c r="E25" s="187"/>
      <c r="F25" s="11">
        <v>46000</v>
      </c>
      <c r="G25" s="186" t="s">
        <v>4</v>
      </c>
      <c r="H25" s="26"/>
      <c r="I25" s="26"/>
      <c r="J25" s="26"/>
      <c r="K25" s="26"/>
    </row>
    <row r="26" spans="2:11" ht="15" customHeight="1">
      <c r="B26" s="48" t="s">
        <v>58</v>
      </c>
      <c r="C26" s="26"/>
      <c r="D26" s="26"/>
      <c r="E26" s="187"/>
      <c r="F26" s="11">
        <v>0.7</v>
      </c>
      <c r="G26" s="186" t="s">
        <v>78</v>
      </c>
      <c r="H26" s="26"/>
      <c r="I26" s="26"/>
      <c r="J26" s="26"/>
      <c r="K26" s="26"/>
    </row>
    <row r="27" spans="1:11" ht="13.5" customHeight="1" thickBot="1">
      <c r="A27" s="26"/>
      <c r="B27" s="26"/>
      <c r="C27" s="26"/>
      <c r="D27" s="26"/>
      <c r="E27" s="26"/>
      <c r="F27" s="26"/>
      <c r="G27" s="26"/>
      <c r="H27" s="26"/>
      <c r="I27" s="26"/>
      <c r="J27" s="26"/>
      <c r="K27" s="26"/>
    </row>
    <row r="28" spans="1:11" ht="24.75" customHeight="1" thickBot="1" thickTop="1">
      <c r="A28" s="26"/>
      <c r="B28" s="26"/>
      <c r="C28" s="26"/>
      <c r="D28" s="26"/>
      <c r="E28" s="191"/>
      <c r="F28" s="16" t="s">
        <v>49</v>
      </c>
      <c r="G28" s="192"/>
      <c r="H28" s="26"/>
      <c r="I28" s="26"/>
      <c r="J28" s="26"/>
      <c r="K28" s="26"/>
    </row>
    <row r="29" spans="1:11" ht="13.5" customHeight="1" thickBot="1" thickTop="1">
      <c r="A29" s="34"/>
      <c r="B29" s="34"/>
      <c r="C29" s="34"/>
      <c r="D29" s="34"/>
      <c r="E29" s="34"/>
      <c r="F29" s="34"/>
      <c r="G29" s="34"/>
      <c r="H29" s="34"/>
      <c r="I29" s="34"/>
      <c r="J29" s="34"/>
      <c r="K29" s="34"/>
    </row>
    <row r="30" spans="1:11" ht="13.5" customHeight="1" thickTop="1">
      <c r="A30" s="41"/>
      <c r="B30" s="41"/>
      <c r="C30" s="41"/>
      <c r="D30" s="41"/>
      <c r="E30" s="41"/>
      <c r="F30" s="41"/>
      <c r="G30" s="41"/>
      <c r="H30" s="41"/>
      <c r="I30" s="41"/>
      <c r="J30" s="41"/>
      <c r="K30" s="41"/>
    </row>
    <row r="31" spans="1:11" ht="19.5" customHeight="1">
      <c r="A31" s="188" t="s">
        <v>36</v>
      </c>
      <c r="B31" s="188"/>
      <c r="C31" s="188"/>
      <c r="D31" s="188"/>
      <c r="E31" s="188"/>
      <c r="F31" s="188"/>
      <c r="G31" s="188"/>
      <c r="H31" s="188"/>
      <c r="I31" s="188"/>
      <c r="J31" s="188"/>
      <c r="K31" s="188"/>
    </row>
    <row r="32" spans="1:11" ht="13.5" customHeight="1">
      <c r="A32" s="189"/>
      <c r="B32" s="189"/>
      <c r="C32" s="189"/>
      <c r="D32" s="189"/>
      <c r="E32" s="189"/>
      <c r="F32" s="189"/>
      <c r="G32" s="189"/>
      <c r="H32" s="189"/>
      <c r="I32" s="189"/>
      <c r="J32" s="189"/>
      <c r="K32" s="189"/>
    </row>
    <row r="33" spans="1:11" ht="19.5" customHeight="1">
      <c r="A33" s="190" t="s">
        <v>88</v>
      </c>
      <c r="B33" s="190"/>
      <c r="C33" s="190"/>
      <c r="D33" s="190"/>
      <c r="E33" s="190"/>
      <c r="F33" s="190"/>
      <c r="G33" s="190"/>
      <c r="H33" s="190"/>
      <c r="I33" s="190"/>
      <c r="J33" s="190"/>
      <c r="K33" s="190"/>
    </row>
    <row r="34" spans="1:11" ht="13.5" customHeight="1" thickBot="1">
      <c r="A34" s="54"/>
      <c r="B34" s="55"/>
      <c r="C34" s="55"/>
      <c r="D34" s="55"/>
      <c r="E34" s="55"/>
      <c r="F34" s="55"/>
      <c r="G34" s="55"/>
      <c r="H34" s="55"/>
      <c r="I34" s="55"/>
      <c r="J34" s="55"/>
      <c r="K34" s="55"/>
    </row>
    <row r="35" spans="1:11" ht="19.5" customHeight="1" thickBot="1">
      <c r="A35" s="150" t="s">
        <v>5</v>
      </c>
      <c r="B35" s="151"/>
      <c r="C35" s="146" t="s">
        <v>44</v>
      </c>
      <c r="D35" s="147"/>
      <c r="E35" s="151" t="s">
        <v>38</v>
      </c>
      <c r="F35" s="147"/>
      <c r="G35" s="146" t="s">
        <v>59</v>
      </c>
      <c r="H35" s="156"/>
      <c r="I35" s="177" t="s">
        <v>39</v>
      </c>
      <c r="J35" s="178"/>
      <c r="K35" s="179"/>
    </row>
    <row r="36" spans="1:11" ht="24.75" customHeight="1" thickBot="1">
      <c r="A36" s="152"/>
      <c r="B36" s="153"/>
      <c r="C36" s="148" t="s">
        <v>121</v>
      </c>
      <c r="D36" s="149"/>
      <c r="E36" s="158" t="s">
        <v>122</v>
      </c>
      <c r="F36" s="159"/>
      <c r="G36" s="148" t="s">
        <v>123</v>
      </c>
      <c r="H36" s="157"/>
      <c r="I36" s="180"/>
      <c r="J36" s="180"/>
      <c r="K36" s="181"/>
    </row>
    <row r="37" spans="1:11" ht="13.5" customHeight="1">
      <c r="A37" s="173" t="s">
        <v>13</v>
      </c>
      <c r="B37" s="174"/>
      <c r="C37" s="154">
        <v>0.041</v>
      </c>
      <c r="D37" s="171"/>
      <c r="E37" s="167">
        <v>25800</v>
      </c>
      <c r="F37" s="168"/>
      <c r="G37" s="154">
        <v>1.9</v>
      </c>
      <c r="H37" s="155"/>
      <c r="I37" s="182" t="s">
        <v>140</v>
      </c>
      <c r="J37" s="183"/>
      <c r="K37" s="183"/>
    </row>
    <row r="38" spans="1:11" ht="13.5" customHeight="1">
      <c r="A38" s="175" t="s">
        <v>9</v>
      </c>
      <c r="B38" s="176"/>
      <c r="C38" s="160">
        <v>0.085</v>
      </c>
      <c r="D38" s="172"/>
      <c r="E38" s="169">
        <v>40100</v>
      </c>
      <c r="F38" s="170"/>
      <c r="G38" s="160">
        <v>2.7</v>
      </c>
      <c r="H38" s="161"/>
      <c r="I38" s="184" t="s">
        <v>139</v>
      </c>
      <c r="J38" s="185"/>
      <c r="K38" s="185"/>
    </row>
    <row r="39" spans="1:11" ht="13.5" customHeight="1">
      <c r="A39" s="175" t="s">
        <v>9</v>
      </c>
      <c r="B39" s="176"/>
      <c r="C39" s="160">
        <v>0.048</v>
      </c>
      <c r="D39" s="172"/>
      <c r="E39" s="169">
        <v>44700</v>
      </c>
      <c r="F39" s="170"/>
      <c r="G39" s="160">
        <v>3.6</v>
      </c>
      <c r="H39" s="161"/>
      <c r="I39" s="50"/>
      <c r="J39" s="26"/>
      <c r="K39" s="26"/>
    </row>
    <row r="40" spans="1:11" ht="13.5" customHeight="1">
      <c r="A40" s="175" t="s">
        <v>8</v>
      </c>
      <c r="B40" s="176"/>
      <c r="C40" s="160">
        <v>0.078</v>
      </c>
      <c r="D40" s="172"/>
      <c r="E40" s="169">
        <v>45700</v>
      </c>
      <c r="F40" s="170"/>
      <c r="G40" s="160">
        <v>2.7</v>
      </c>
      <c r="H40" s="161"/>
      <c r="I40" s="50"/>
      <c r="J40" s="26"/>
      <c r="K40" s="26"/>
    </row>
    <row r="41" spans="1:11" ht="13.5" customHeight="1">
      <c r="A41" s="175" t="s">
        <v>21</v>
      </c>
      <c r="B41" s="176"/>
      <c r="C41" s="160">
        <v>0.034</v>
      </c>
      <c r="D41" s="172"/>
      <c r="E41" s="169">
        <v>42600</v>
      </c>
      <c r="F41" s="170"/>
      <c r="G41" s="160">
        <v>2.8</v>
      </c>
      <c r="H41" s="161"/>
      <c r="I41" s="50"/>
      <c r="J41" s="26"/>
      <c r="K41" s="26"/>
    </row>
    <row r="42" spans="1:11" ht="13.5" customHeight="1">
      <c r="A42" s="175" t="s">
        <v>25</v>
      </c>
      <c r="B42" s="176"/>
      <c r="C42" s="160">
        <v>0.045</v>
      </c>
      <c r="D42" s="172"/>
      <c r="E42" s="169">
        <v>44400</v>
      </c>
      <c r="F42" s="170"/>
      <c r="G42" s="160">
        <v>2.1</v>
      </c>
      <c r="H42" s="161"/>
      <c r="I42" s="50"/>
      <c r="J42" s="26"/>
      <c r="K42" s="26"/>
    </row>
    <row r="43" spans="1:11" ht="13.5" customHeight="1">
      <c r="A43" s="175" t="s">
        <v>15</v>
      </c>
      <c r="B43" s="176"/>
      <c r="C43" s="160">
        <v>0.085</v>
      </c>
      <c r="D43" s="172"/>
      <c r="E43" s="169">
        <v>34200</v>
      </c>
      <c r="F43" s="170"/>
      <c r="G43" s="160">
        <v>0.7</v>
      </c>
      <c r="H43" s="161"/>
      <c r="I43" s="50"/>
      <c r="J43" s="26"/>
      <c r="K43" s="26"/>
    </row>
    <row r="44" spans="1:11" ht="13.5" customHeight="1">
      <c r="A44" s="175" t="s">
        <v>14</v>
      </c>
      <c r="B44" s="176"/>
      <c r="C44" s="160">
        <v>0.018</v>
      </c>
      <c r="D44" s="172"/>
      <c r="E44" s="169">
        <v>26200</v>
      </c>
      <c r="F44" s="170"/>
      <c r="G44" s="160">
        <v>5.4</v>
      </c>
      <c r="H44" s="161"/>
      <c r="I44" s="50"/>
      <c r="J44" s="26"/>
      <c r="K44" s="26"/>
    </row>
    <row r="45" spans="1:11" ht="13.5" customHeight="1">
      <c r="A45" s="175" t="s">
        <v>7</v>
      </c>
      <c r="B45" s="176"/>
      <c r="C45" s="160">
        <v>0.015</v>
      </c>
      <c r="D45" s="172"/>
      <c r="E45" s="169">
        <v>26800</v>
      </c>
      <c r="F45" s="170"/>
      <c r="G45" s="160">
        <v>100</v>
      </c>
      <c r="H45" s="161"/>
      <c r="I45" s="50"/>
      <c r="J45" s="26"/>
      <c r="K45" s="26"/>
    </row>
    <row r="46" spans="1:11" ht="13.5" customHeight="1">
      <c r="A46" s="175" t="s">
        <v>20</v>
      </c>
      <c r="B46" s="176"/>
      <c r="C46" s="160">
        <v>0.035</v>
      </c>
      <c r="D46" s="172"/>
      <c r="E46" s="169">
        <v>39700</v>
      </c>
      <c r="F46" s="170"/>
      <c r="G46" s="160">
        <v>1.7</v>
      </c>
      <c r="H46" s="161"/>
      <c r="I46" s="50"/>
      <c r="J46" s="26"/>
      <c r="K46" s="26"/>
    </row>
    <row r="47" spans="1:11" ht="13.5" customHeight="1">
      <c r="A47" s="175" t="s">
        <v>16</v>
      </c>
      <c r="B47" s="176"/>
      <c r="C47" s="160">
        <v>0.055</v>
      </c>
      <c r="D47" s="172"/>
      <c r="E47" s="169">
        <v>43700</v>
      </c>
      <c r="F47" s="170"/>
      <c r="G47" s="160">
        <v>2.1</v>
      </c>
      <c r="H47" s="161"/>
      <c r="I47" s="50"/>
      <c r="J47" s="26"/>
      <c r="K47" s="26"/>
    </row>
    <row r="48" spans="1:11" ht="13.5" customHeight="1">
      <c r="A48" s="175" t="s">
        <v>11</v>
      </c>
      <c r="B48" s="176"/>
      <c r="C48" s="160">
        <v>0.101</v>
      </c>
      <c r="D48" s="172"/>
      <c r="E48" s="169">
        <v>44600</v>
      </c>
      <c r="F48" s="170"/>
      <c r="G48" s="160">
        <v>1.1</v>
      </c>
      <c r="H48" s="161"/>
      <c r="I48" s="50"/>
      <c r="J48" s="26"/>
      <c r="K48" s="26"/>
    </row>
    <row r="49" spans="1:11" ht="13.5" customHeight="1">
      <c r="A49" s="175" t="s">
        <v>10</v>
      </c>
      <c r="B49" s="176"/>
      <c r="C49" s="160">
        <v>0.074</v>
      </c>
      <c r="D49" s="172"/>
      <c r="E49" s="169">
        <v>44700</v>
      </c>
      <c r="F49" s="170"/>
      <c r="G49" s="160">
        <v>1.9</v>
      </c>
      <c r="H49" s="161"/>
      <c r="I49" s="50"/>
      <c r="J49" s="26"/>
      <c r="K49" s="26"/>
    </row>
    <row r="50" spans="1:11" ht="13.5" customHeight="1">
      <c r="A50" s="175" t="s">
        <v>17</v>
      </c>
      <c r="B50" s="176"/>
      <c r="C50" s="160">
        <v>0.051</v>
      </c>
      <c r="D50" s="172"/>
      <c r="E50" s="169">
        <v>43500</v>
      </c>
      <c r="F50" s="170"/>
      <c r="G50" s="160">
        <v>3.6</v>
      </c>
      <c r="H50" s="161"/>
      <c r="I50" s="50"/>
      <c r="J50" s="26"/>
      <c r="K50" s="26"/>
    </row>
    <row r="51" spans="1:11" ht="13.5" customHeight="1">
      <c r="A51" s="175" t="s">
        <v>18</v>
      </c>
      <c r="B51" s="176"/>
      <c r="C51" s="160">
        <v>0.054</v>
      </c>
      <c r="D51" s="172"/>
      <c r="E51" s="169">
        <v>43000</v>
      </c>
      <c r="F51" s="170"/>
      <c r="G51" s="160">
        <v>1.6</v>
      </c>
      <c r="H51" s="161"/>
      <c r="I51" s="50"/>
      <c r="J51" s="26"/>
      <c r="K51" s="26"/>
    </row>
    <row r="52" spans="1:11" ht="13.5" customHeight="1">
      <c r="A52" s="175" t="s">
        <v>43</v>
      </c>
      <c r="B52" s="176"/>
      <c r="C52" s="160">
        <v>0.039</v>
      </c>
      <c r="D52" s="172"/>
      <c r="E52" s="169">
        <v>43200</v>
      </c>
      <c r="F52" s="170"/>
      <c r="G52" s="160">
        <v>3.5</v>
      </c>
      <c r="H52" s="161"/>
      <c r="I52" s="50"/>
      <c r="J52" s="26"/>
      <c r="K52" s="26"/>
    </row>
    <row r="53" spans="1:11" ht="13.5" customHeight="1">
      <c r="A53" s="175" t="s">
        <v>26</v>
      </c>
      <c r="B53" s="176"/>
      <c r="C53" s="160">
        <v>0.039</v>
      </c>
      <c r="D53" s="172"/>
      <c r="E53" s="169">
        <v>46000</v>
      </c>
      <c r="F53" s="170"/>
      <c r="G53" s="160">
        <v>0.7</v>
      </c>
      <c r="H53" s="161"/>
      <c r="I53" s="50"/>
      <c r="J53" s="26"/>
      <c r="K53" s="26"/>
    </row>
    <row r="54" spans="1:11" ht="13.5" customHeight="1">
      <c r="A54" s="175" t="s">
        <v>6</v>
      </c>
      <c r="B54" s="176"/>
      <c r="C54" s="160">
        <v>0.017</v>
      </c>
      <c r="D54" s="172"/>
      <c r="E54" s="169">
        <v>20000</v>
      </c>
      <c r="F54" s="170"/>
      <c r="G54" s="160">
        <v>100</v>
      </c>
      <c r="H54" s="161"/>
      <c r="I54" s="50"/>
      <c r="J54" s="26"/>
      <c r="K54" s="26"/>
    </row>
    <row r="55" spans="1:11" ht="13.5" customHeight="1">
      <c r="A55" s="175" t="s">
        <v>85</v>
      </c>
      <c r="B55" s="176"/>
      <c r="C55" s="160">
        <v>0.005</v>
      </c>
      <c r="D55" s="172"/>
      <c r="E55" s="169">
        <v>28100</v>
      </c>
      <c r="F55" s="170"/>
      <c r="G55" s="160">
        <v>100</v>
      </c>
      <c r="H55" s="161"/>
      <c r="I55" s="50"/>
      <c r="J55" s="26"/>
      <c r="K55" s="26"/>
    </row>
    <row r="56" spans="1:11" ht="13.5" customHeight="1">
      <c r="A56" s="175" t="s">
        <v>19</v>
      </c>
      <c r="B56" s="176"/>
      <c r="C56" s="160">
        <v>0.039</v>
      </c>
      <c r="D56" s="172"/>
      <c r="E56" s="169">
        <v>46000</v>
      </c>
      <c r="F56" s="170"/>
      <c r="G56" s="160">
        <v>0.7</v>
      </c>
      <c r="H56" s="161"/>
      <c r="I56" s="50"/>
      <c r="J56" s="26"/>
      <c r="K56" s="26"/>
    </row>
    <row r="57" spans="1:11" ht="13.5" customHeight="1">
      <c r="A57" s="175" t="s">
        <v>12</v>
      </c>
      <c r="B57" s="176"/>
      <c r="C57" s="160">
        <v>0.09</v>
      </c>
      <c r="D57" s="172"/>
      <c r="E57" s="169">
        <v>40800</v>
      </c>
      <c r="F57" s="170"/>
      <c r="G57" s="160">
        <v>1.4</v>
      </c>
      <c r="H57" s="161"/>
      <c r="I57" s="50"/>
      <c r="J57" s="26"/>
      <c r="K57" s="26"/>
    </row>
    <row r="58" spans="1:11" ht="13.5" customHeight="1">
      <c r="A58" s="175" t="s">
        <v>52</v>
      </c>
      <c r="B58" s="176"/>
      <c r="C58" s="160" t="s">
        <v>53</v>
      </c>
      <c r="D58" s="172"/>
      <c r="E58" s="169" t="s">
        <v>53</v>
      </c>
      <c r="F58" s="170"/>
      <c r="G58" s="162" t="s">
        <v>53</v>
      </c>
      <c r="H58" s="163"/>
      <c r="I58" s="50"/>
      <c r="J58" s="26"/>
      <c r="K58" s="26"/>
    </row>
    <row r="59" spans="1:11" ht="15" customHeight="1" thickBot="1">
      <c r="A59" s="164" t="s">
        <v>142</v>
      </c>
      <c r="B59" s="165"/>
      <c r="C59" s="165"/>
      <c r="D59" s="165"/>
      <c r="E59" s="165"/>
      <c r="F59" s="165"/>
      <c r="G59" s="165"/>
      <c r="H59" s="166"/>
      <c r="I59" s="50"/>
      <c r="J59" s="26"/>
      <c r="K59" s="26"/>
    </row>
    <row r="60" spans="1:11" ht="13.5" customHeight="1">
      <c r="A60" s="51"/>
      <c r="B60" s="51"/>
      <c r="C60" s="51"/>
      <c r="D60" s="51"/>
      <c r="E60" s="51"/>
      <c r="F60" s="51"/>
      <c r="G60" s="51"/>
      <c r="H60" s="51"/>
      <c r="I60" s="51"/>
      <c r="J60" s="51"/>
      <c r="K60" s="51"/>
    </row>
    <row r="61" spans="1:11" ht="13.5" customHeight="1" thickBot="1">
      <c r="A61" s="51"/>
      <c r="B61" s="51"/>
      <c r="C61" s="51"/>
      <c r="D61" s="51"/>
      <c r="E61" s="51"/>
      <c r="F61" s="51"/>
      <c r="G61" s="51"/>
      <c r="H61" s="51"/>
      <c r="I61" s="51"/>
      <c r="J61" s="51"/>
      <c r="K61" s="51"/>
    </row>
    <row r="62" spans="1:11" ht="15" customHeight="1" thickTop="1">
      <c r="A62" s="52"/>
      <c r="B62" s="52"/>
      <c r="C62" s="52"/>
      <c r="D62" s="52"/>
      <c r="E62" s="52"/>
      <c r="F62" s="52"/>
      <c r="G62" s="52"/>
      <c r="H62" s="52"/>
      <c r="I62" s="52"/>
      <c r="J62" s="52"/>
      <c r="K62" s="52"/>
    </row>
    <row r="63" spans="1:11" ht="24.75" customHeight="1">
      <c r="A63" s="27" t="s">
        <v>22</v>
      </c>
      <c r="B63" s="24"/>
      <c r="C63" s="24"/>
      <c r="D63" s="24"/>
      <c r="E63" s="24"/>
      <c r="F63" s="24"/>
      <c r="G63" s="24"/>
      <c r="H63" s="24"/>
      <c r="I63" s="24"/>
      <c r="J63" s="24"/>
      <c r="K63" s="24"/>
    </row>
    <row r="64" spans="2:11" ht="15" customHeight="1">
      <c r="B64" s="35" t="s">
        <v>143</v>
      </c>
      <c r="C64" s="49"/>
      <c r="D64" s="49"/>
      <c r="E64" s="49"/>
      <c r="F64" s="49"/>
      <c r="G64" s="49"/>
      <c r="H64" s="49"/>
      <c r="I64" s="26"/>
      <c r="J64" s="26"/>
      <c r="K64" s="26"/>
    </row>
    <row r="65" spans="1:11" ht="15" customHeight="1">
      <c r="A65" s="26"/>
      <c r="B65" s="26"/>
      <c r="C65" s="26"/>
      <c r="D65" s="26"/>
      <c r="E65" s="26"/>
      <c r="F65" s="26"/>
      <c r="G65" s="26"/>
      <c r="H65" s="26"/>
      <c r="I65" s="26"/>
      <c r="J65" s="26"/>
      <c r="K65" s="26"/>
    </row>
    <row r="66" spans="1:11" ht="24.75" customHeight="1">
      <c r="A66" s="193" t="s">
        <v>54</v>
      </c>
      <c r="B66" s="193"/>
      <c r="C66" s="193"/>
      <c r="D66" s="24" t="s">
        <v>102</v>
      </c>
      <c r="E66" s="24"/>
      <c r="F66" s="24"/>
      <c r="G66" s="24"/>
      <c r="H66" s="24"/>
      <c r="I66" s="24"/>
      <c r="J66" s="24"/>
      <c r="K66" s="24"/>
    </row>
    <row r="67" spans="1:11" ht="15" customHeight="1">
      <c r="A67" s="26"/>
      <c r="B67" s="26"/>
      <c r="C67" s="26"/>
      <c r="D67" s="26"/>
      <c r="E67" s="26"/>
      <c r="F67" s="26"/>
      <c r="G67" s="26"/>
      <c r="H67" s="26"/>
      <c r="I67" s="26"/>
      <c r="J67" s="26"/>
      <c r="K67" s="26"/>
    </row>
    <row r="68" spans="1:11" ht="15" customHeight="1">
      <c r="A68" s="32" t="s">
        <v>89</v>
      </c>
      <c r="B68" s="40"/>
      <c r="C68" s="40"/>
      <c r="D68" s="40"/>
      <c r="E68" s="26"/>
      <c r="F68" s="26"/>
      <c r="G68" s="26"/>
      <c r="H68" s="26"/>
      <c r="I68" s="26"/>
      <c r="J68" s="26"/>
      <c r="K68" s="26"/>
    </row>
    <row r="69" spans="1:11" ht="15" customHeight="1">
      <c r="A69" s="32" t="s">
        <v>54</v>
      </c>
      <c r="B69" s="32"/>
      <c r="C69" s="32"/>
      <c r="D69" s="32"/>
      <c r="E69" s="33" t="s">
        <v>95</v>
      </c>
      <c r="F69" s="33"/>
      <c r="G69" s="33"/>
      <c r="H69" s="33"/>
      <c r="I69" s="33"/>
      <c r="J69" s="33"/>
      <c r="K69" s="33"/>
    </row>
    <row r="70" spans="1:11" ht="15" customHeight="1">
      <c r="A70" s="32" t="s">
        <v>90</v>
      </c>
      <c r="B70" s="32"/>
      <c r="C70" s="32"/>
      <c r="D70" s="32"/>
      <c r="E70" s="33" t="s">
        <v>96</v>
      </c>
      <c r="F70" s="33"/>
      <c r="G70" s="33"/>
      <c r="H70" s="33"/>
      <c r="I70" s="33"/>
      <c r="J70" s="33"/>
      <c r="K70" s="33"/>
    </row>
    <row r="71" spans="1:11" ht="15" customHeight="1">
      <c r="A71" s="46" t="s">
        <v>91</v>
      </c>
      <c r="B71" s="46"/>
      <c r="C71" s="46"/>
      <c r="D71" s="46"/>
      <c r="E71" s="33" t="s">
        <v>97</v>
      </c>
      <c r="F71" s="33"/>
      <c r="G71" s="33"/>
      <c r="H71" s="33"/>
      <c r="I71" s="33"/>
      <c r="J71" s="33"/>
      <c r="K71" s="33"/>
    </row>
    <row r="72" spans="1:11" ht="15" customHeight="1">
      <c r="A72" s="32" t="s">
        <v>100</v>
      </c>
      <c r="B72" s="32"/>
      <c r="C72" s="32"/>
      <c r="D72" s="32"/>
      <c r="E72" s="33" t="s">
        <v>101</v>
      </c>
      <c r="F72" s="33"/>
      <c r="G72" s="33"/>
      <c r="H72" s="33"/>
      <c r="I72" s="33"/>
      <c r="J72" s="33"/>
      <c r="K72" s="33"/>
    </row>
    <row r="73" spans="1:11" ht="15" customHeight="1">
      <c r="A73" s="32" t="s">
        <v>92</v>
      </c>
      <c r="B73" s="32"/>
      <c r="C73" s="32"/>
      <c r="D73" s="32"/>
      <c r="E73" s="33" t="s">
        <v>98</v>
      </c>
      <c r="F73" s="33"/>
      <c r="G73" s="33"/>
      <c r="H73" s="33"/>
      <c r="I73" s="33"/>
      <c r="J73" s="33"/>
      <c r="K73" s="33"/>
    </row>
    <row r="74" spans="1:11" ht="15" customHeight="1">
      <c r="A74" s="32" t="s">
        <v>93</v>
      </c>
      <c r="B74" s="32"/>
      <c r="C74" s="32"/>
      <c r="D74" s="32"/>
      <c r="E74" s="33" t="s">
        <v>94</v>
      </c>
      <c r="F74" s="33"/>
      <c r="G74" s="33"/>
      <c r="H74" s="33"/>
      <c r="I74" s="33"/>
      <c r="J74" s="33"/>
      <c r="K74" s="33"/>
    </row>
    <row r="75" spans="1:11" ht="15" customHeight="1">
      <c r="A75" s="33"/>
      <c r="B75" s="33"/>
      <c r="C75" s="33"/>
      <c r="D75" s="33"/>
      <c r="E75" s="33"/>
      <c r="F75" s="33"/>
      <c r="G75" s="33"/>
      <c r="H75" s="33"/>
      <c r="I75" s="33"/>
      <c r="J75" s="33"/>
      <c r="K75" s="33"/>
    </row>
    <row r="76" spans="1:11" ht="15" customHeight="1">
      <c r="A76" s="40"/>
      <c r="B76" s="40"/>
      <c r="C76" s="40"/>
      <c r="D76" s="40"/>
      <c r="E76" s="47" t="s">
        <v>138</v>
      </c>
      <c r="F76" s="48"/>
      <c r="G76" s="48"/>
      <c r="H76" s="48"/>
      <c r="I76" s="48"/>
      <c r="J76" s="48"/>
      <c r="K76" s="48"/>
    </row>
    <row r="77" spans="1:11" ht="15" customHeight="1">
      <c r="A77" s="40"/>
      <c r="B77" s="40"/>
      <c r="C77" s="40"/>
      <c r="D77" s="40"/>
      <c r="E77" s="48" t="s">
        <v>137</v>
      </c>
      <c r="F77" s="48"/>
      <c r="G77" s="48"/>
      <c r="H77" s="48"/>
      <c r="I77" s="48"/>
      <c r="J77" s="48"/>
      <c r="K77" s="48"/>
    </row>
    <row r="78" spans="1:11" ht="15" customHeight="1">
      <c r="A78" s="26"/>
      <c r="B78" s="26"/>
      <c r="C78" s="26"/>
      <c r="D78" s="26"/>
      <c r="E78" s="26"/>
      <c r="F78" s="26"/>
      <c r="G78" s="26"/>
      <c r="H78" s="26"/>
      <c r="I78" s="26"/>
      <c r="J78" s="26"/>
      <c r="K78" s="26"/>
    </row>
    <row r="79" spans="1:11" ht="15" customHeight="1">
      <c r="A79" s="26"/>
      <c r="B79" s="26"/>
      <c r="C79" s="26"/>
      <c r="D79" s="26"/>
      <c r="E79" s="26"/>
      <c r="F79" s="26"/>
      <c r="G79" s="26"/>
      <c r="H79" s="26"/>
      <c r="I79" s="26"/>
      <c r="J79" s="26"/>
      <c r="K79" s="26"/>
    </row>
    <row r="80" spans="1:11" ht="19.5" customHeight="1">
      <c r="A80" s="26"/>
      <c r="B80" s="26"/>
      <c r="C80" s="26"/>
      <c r="D80" s="29" t="s">
        <v>56</v>
      </c>
      <c r="E80" s="29"/>
      <c r="F80" s="29"/>
      <c r="G80" s="29"/>
      <c r="H80" s="29"/>
      <c r="I80" s="29"/>
      <c r="J80" s="29"/>
      <c r="K80" s="29"/>
    </row>
    <row r="81" spans="1:11" ht="15" customHeight="1">
      <c r="A81" s="26"/>
      <c r="B81" s="26"/>
      <c r="C81" s="26"/>
      <c r="D81" s="26"/>
      <c r="E81" s="26"/>
      <c r="F81" s="26"/>
      <c r="G81" s="26"/>
      <c r="H81" s="26"/>
      <c r="I81" s="26"/>
      <c r="J81" s="26"/>
      <c r="K81" s="26"/>
    </row>
    <row r="82" spans="1:11" ht="24.75" customHeight="1">
      <c r="A82" s="39" t="s">
        <v>103</v>
      </c>
      <c r="B82" s="39"/>
      <c r="C82" s="39"/>
      <c r="D82" s="39"/>
      <c r="E82" s="45" t="s">
        <v>104</v>
      </c>
      <c r="F82" s="44"/>
      <c r="G82" s="44"/>
      <c r="H82" s="44"/>
      <c r="I82" s="44"/>
      <c r="J82" s="44"/>
      <c r="K82" s="44"/>
    </row>
    <row r="83" spans="1:11" ht="24.75" customHeight="1">
      <c r="A83" s="39" t="s">
        <v>93</v>
      </c>
      <c r="B83" s="39"/>
      <c r="C83" s="39"/>
      <c r="D83" s="39"/>
      <c r="E83" s="29" t="s">
        <v>105</v>
      </c>
      <c r="F83" s="44"/>
      <c r="G83" s="44"/>
      <c r="H83" s="44"/>
      <c r="I83" s="44"/>
      <c r="J83" s="44"/>
      <c r="K83" s="44"/>
    </row>
    <row r="84" spans="1:11" ht="15" customHeight="1">
      <c r="A84" s="26"/>
      <c r="B84" s="26"/>
      <c r="C84" s="26"/>
      <c r="D84" s="26"/>
      <c r="E84" s="26"/>
      <c r="F84" s="26"/>
      <c r="G84" s="26"/>
      <c r="H84" s="26"/>
      <c r="I84" s="26"/>
      <c r="J84" s="26"/>
      <c r="K84" s="26"/>
    </row>
    <row r="85" spans="1:11" ht="15" customHeight="1">
      <c r="A85" s="32" t="s">
        <v>89</v>
      </c>
      <c r="B85" s="40"/>
      <c r="C85" s="40"/>
      <c r="D85" s="40"/>
      <c r="E85" s="26"/>
      <c r="F85" s="26"/>
      <c r="G85" s="26"/>
      <c r="H85" s="26"/>
      <c r="I85" s="26"/>
      <c r="J85" s="26"/>
      <c r="K85" s="26"/>
    </row>
    <row r="86" spans="1:11" ht="15" customHeight="1">
      <c r="A86" s="32" t="s">
        <v>100</v>
      </c>
      <c r="B86" s="40"/>
      <c r="C86" s="40"/>
      <c r="D86" s="40"/>
      <c r="E86" s="33" t="s">
        <v>99</v>
      </c>
      <c r="F86" s="26"/>
      <c r="G86" s="26"/>
      <c r="H86" s="26"/>
      <c r="I86" s="26"/>
      <c r="J86" s="26"/>
      <c r="K86" s="26"/>
    </row>
    <row r="87" spans="1:11" ht="15" customHeight="1">
      <c r="A87" s="32" t="s">
        <v>93</v>
      </c>
      <c r="B87" s="40"/>
      <c r="C87" s="40"/>
      <c r="D87" s="40"/>
      <c r="E87" s="33" t="s">
        <v>150</v>
      </c>
      <c r="F87" s="26"/>
      <c r="G87" s="26"/>
      <c r="H87" s="26"/>
      <c r="I87" s="26"/>
      <c r="J87" s="26"/>
      <c r="K87" s="26"/>
    </row>
    <row r="88" spans="1:11" ht="15" customHeight="1">
      <c r="A88" s="26"/>
      <c r="B88" s="26"/>
      <c r="C88" s="26"/>
      <c r="D88" s="26"/>
      <c r="E88" s="26"/>
      <c r="F88" s="26"/>
      <c r="G88" s="26"/>
      <c r="H88" s="26"/>
      <c r="I88" s="26"/>
      <c r="J88" s="26"/>
      <c r="K88" s="26"/>
    </row>
    <row r="89" spans="1:11" ht="15" customHeight="1">
      <c r="A89" s="26"/>
      <c r="B89" s="26"/>
      <c r="C89" s="26"/>
      <c r="D89" s="26"/>
      <c r="E89" s="26"/>
      <c r="F89" s="26"/>
      <c r="G89" s="26"/>
      <c r="H89" s="26"/>
      <c r="I89" s="26"/>
      <c r="J89" s="26"/>
      <c r="K89" s="26"/>
    </row>
    <row r="90" spans="1:11" ht="24.75" customHeight="1">
      <c r="A90" s="39" t="s">
        <v>57</v>
      </c>
      <c r="B90" s="39"/>
      <c r="C90" s="39"/>
      <c r="D90" s="39"/>
      <c r="E90" s="38">
        <f>((4*J23)/(3.141592654))^(1/2)</f>
        <v>1.0317899103247747</v>
      </c>
      <c r="F90" s="38"/>
      <c r="G90" s="29" t="s">
        <v>1</v>
      </c>
      <c r="H90" s="29"/>
      <c r="I90" s="29"/>
      <c r="J90" s="29"/>
      <c r="K90" s="29"/>
    </row>
    <row r="91" spans="1:11" ht="15" customHeight="1">
      <c r="A91" s="26"/>
      <c r="B91" s="26"/>
      <c r="C91" s="26"/>
      <c r="D91" s="26"/>
      <c r="E91" s="26"/>
      <c r="F91" s="26"/>
      <c r="G91" s="26"/>
      <c r="H91" s="26"/>
      <c r="I91" s="26"/>
      <c r="J91" s="26"/>
      <c r="K91" s="26"/>
    </row>
    <row r="92" spans="1:11" ht="15" customHeight="1">
      <c r="A92" s="26"/>
      <c r="B92" s="26"/>
      <c r="C92" s="26"/>
      <c r="D92" s="26"/>
      <c r="E92" s="26"/>
      <c r="F92" s="26"/>
      <c r="G92" s="26"/>
      <c r="H92" s="26"/>
      <c r="I92" s="26"/>
      <c r="J92" s="26"/>
      <c r="K92" s="26"/>
    </row>
    <row r="93" spans="1:11" ht="24.75" customHeight="1">
      <c r="A93" s="24" t="s">
        <v>22</v>
      </c>
      <c r="B93" s="24"/>
      <c r="C93" s="24"/>
      <c r="D93" s="24"/>
      <c r="E93" s="24"/>
      <c r="F93" s="24"/>
      <c r="G93" s="24"/>
      <c r="H93" s="24"/>
      <c r="I93" s="24"/>
      <c r="J93" s="24"/>
      <c r="K93" s="24"/>
    </row>
    <row r="94" spans="1:11" ht="15" customHeight="1">
      <c r="A94" s="26"/>
      <c r="B94" s="26"/>
      <c r="C94" s="26"/>
      <c r="D94" s="26"/>
      <c r="E94" s="26"/>
      <c r="F94" s="26"/>
      <c r="G94" s="26"/>
      <c r="H94" s="26"/>
      <c r="I94" s="26"/>
      <c r="J94" s="26"/>
      <c r="K94" s="26"/>
    </row>
    <row r="95" spans="1:11" ht="24.75" customHeight="1">
      <c r="A95" s="25" t="s">
        <v>54</v>
      </c>
      <c r="B95" s="25"/>
      <c r="C95" s="25"/>
      <c r="D95" s="24" t="s">
        <v>102</v>
      </c>
      <c r="E95" s="24"/>
      <c r="F95" s="24"/>
      <c r="G95" s="24"/>
      <c r="H95" s="24"/>
      <c r="I95" s="24"/>
      <c r="J95" s="24"/>
      <c r="K95" s="24"/>
    </row>
    <row r="96" spans="1:11" ht="15" customHeight="1">
      <c r="A96" s="29"/>
      <c r="B96" s="29"/>
      <c r="C96" s="29"/>
      <c r="D96" s="29"/>
      <c r="E96" s="29"/>
      <c r="F96" s="29"/>
      <c r="G96" s="29"/>
      <c r="H96" s="29"/>
      <c r="I96" s="29"/>
      <c r="J96" s="29"/>
      <c r="K96" s="29"/>
    </row>
    <row r="97" spans="1:11" ht="15" customHeight="1">
      <c r="A97" s="29"/>
      <c r="B97" s="29"/>
      <c r="C97" s="29"/>
      <c r="D97" s="29"/>
      <c r="E97" s="29"/>
      <c r="F97" s="29"/>
      <c r="G97" s="29"/>
      <c r="H97" s="29"/>
      <c r="I97" s="29"/>
      <c r="J97" s="29"/>
      <c r="K97" s="29"/>
    </row>
    <row r="98" spans="1:11" ht="24.75" customHeight="1">
      <c r="A98" s="25" t="s">
        <v>54</v>
      </c>
      <c r="B98" s="25"/>
      <c r="C98" s="25"/>
      <c r="D98" s="30">
        <f>(F24)*(F25)*(J23)*(1-EXP(-(F26)*(E90)))</f>
        <v>771.5211188792139</v>
      </c>
      <c r="E98" s="30"/>
      <c r="F98" s="31" t="s">
        <v>2</v>
      </c>
      <c r="G98" s="31"/>
      <c r="H98" s="42">
        <f>D98*0.94782</f>
        <v>731.2631468960965</v>
      </c>
      <c r="I98" s="42"/>
      <c r="J98" s="43" t="s">
        <v>55</v>
      </c>
      <c r="K98" s="43"/>
    </row>
    <row r="99" spans="1:11" ht="15" customHeight="1">
      <c r="A99" s="26"/>
      <c r="B99" s="26"/>
      <c r="C99" s="26"/>
      <c r="D99" s="26"/>
      <c r="E99" s="26"/>
      <c r="F99" s="26"/>
      <c r="G99" s="26"/>
      <c r="H99" s="26"/>
      <c r="I99" s="26"/>
      <c r="J99" s="26"/>
      <c r="K99" s="26"/>
    </row>
    <row r="100" spans="1:11" ht="15" customHeight="1" thickBot="1">
      <c r="A100" s="26"/>
      <c r="B100" s="26"/>
      <c r="C100" s="26"/>
      <c r="D100" s="26"/>
      <c r="E100" s="26"/>
      <c r="F100" s="26"/>
      <c r="G100" s="26"/>
      <c r="H100" s="26"/>
      <c r="I100" s="26"/>
      <c r="J100" s="26"/>
      <c r="K100" s="26"/>
    </row>
    <row r="101" spans="1:11" ht="15" customHeight="1" thickTop="1">
      <c r="A101" s="41"/>
      <c r="B101" s="41"/>
      <c r="C101" s="41"/>
      <c r="D101" s="41"/>
      <c r="E101" s="41"/>
      <c r="F101" s="41"/>
      <c r="G101" s="41"/>
      <c r="H101" s="41"/>
      <c r="I101" s="41"/>
      <c r="J101" s="41"/>
      <c r="K101" s="41"/>
    </row>
    <row r="102" spans="1:11" ht="24.75" customHeight="1">
      <c r="A102" s="27" t="s">
        <v>32</v>
      </c>
      <c r="B102" s="27"/>
      <c r="C102" s="27"/>
      <c r="D102" s="27"/>
      <c r="E102" s="27"/>
      <c r="F102" s="27"/>
      <c r="G102" s="27"/>
      <c r="H102" s="27"/>
      <c r="I102" s="27"/>
      <c r="J102" s="27"/>
      <c r="K102" s="27"/>
    </row>
    <row r="103" spans="1:11" ht="15" customHeight="1">
      <c r="A103" s="28"/>
      <c r="B103" s="28"/>
      <c r="C103" s="28"/>
      <c r="D103" s="28"/>
      <c r="E103" s="28"/>
      <c r="F103" s="28"/>
      <c r="G103" s="28"/>
      <c r="H103" s="28"/>
      <c r="I103" s="28"/>
      <c r="J103" s="28"/>
      <c r="K103" s="28"/>
    </row>
    <row r="104" spans="1:11" ht="24.75" customHeight="1">
      <c r="A104" s="25" t="s">
        <v>107</v>
      </c>
      <c r="B104" s="25"/>
      <c r="C104" s="25"/>
      <c r="D104" s="24" t="s">
        <v>106</v>
      </c>
      <c r="E104" s="24"/>
      <c r="F104" s="24"/>
      <c r="G104" s="24"/>
      <c r="H104" s="24"/>
      <c r="I104" s="24"/>
      <c r="J104" s="24"/>
      <c r="K104" s="24"/>
    </row>
    <row r="105" spans="1:11" ht="15" customHeight="1">
      <c r="A105" s="26"/>
      <c r="B105" s="26"/>
      <c r="C105" s="26"/>
      <c r="D105" s="26"/>
      <c r="E105" s="26"/>
      <c r="F105" s="26"/>
      <c r="G105" s="26"/>
      <c r="H105" s="26"/>
      <c r="I105" s="26"/>
      <c r="J105" s="26"/>
      <c r="K105" s="26"/>
    </row>
    <row r="106" spans="1:11" ht="15" customHeight="1">
      <c r="A106" s="32" t="s">
        <v>89</v>
      </c>
      <c r="B106" s="40"/>
      <c r="C106" s="40"/>
      <c r="D106" s="40"/>
      <c r="E106" s="26"/>
      <c r="F106" s="26"/>
      <c r="G106" s="26"/>
      <c r="H106" s="26"/>
      <c r="I106" s="26"/>
      <c r="J106" s="26"/>
      <c r="K106" s="26"/>
    </row>
    <row r="107" spans="1:11" ht="15" customHeight="1">
      <c r="A107" s="32" t="s">
        <v>107</v>
      </c>
      <c r="B107" s="32"/>
      <c r="C107" s="32"/>
      <c r="D107" s="32"/>
      <c r="E107" s="33" t="s">
        <v>128</v>
      </c>
      <c r="F107" s="26"/>
      <c r="G107" s="26"/>
      <c r="H107" s="26"/>
      <c r="I107" s="26"/>
      <c r="J107" s="26"/>
      <c r="K107" s="26"/>
    </row>
    <row r="108" spans="1:11" ht="15" customHeight="1">
      <c r="A108" s="32" t="s">
        <v>54</v>
      </c>
      <c r="B108" s="32"/>
      <c r="C108" s="32"/>
      <c r="D108" s="32"/>
      <c r="E108" s="33" t="s">
        <v>108</v>
      </c>
      <c r="F108" s="33"/>
      <c r="G108" s="33"/>
      <c r="H108" s="33"/>
      <c r="I108" s="33"/>
      <c r="J108" s="33"/>
      <c r="K108" s="33"/>
    </row>
    <row r="109" spans="1:11" ht="15" customHeight="1">
      <c r="A109" s="32" t="s">
        <v>110</v>
      </c>
      <c r="B109" s="32"/>
      <c r="C109" s="32"/>
      <c r="D109" s="32"/>
      <c r="E109" s="33" t="s">
        <v>109</v>
      </c>
      <c r="F109" s="33"/>
      <c r="G109" s="33"/>
      <c r="H109" s="33"/>
      <c r="I109" s="33"/>
      <c r="J109" s="33"/>
      <c r="K109" s="33"/>
    </row>
    <row r="110" spans="1:11" ht="15" customHeight="1">
      <c r="A110" s="26"/>
      <c r="B110" s="26"/>
      <c r="C110" s="26"/>
      <c r="D110" s="26"/>
      <c r="E110" s="26"/>
      <c r="F110" s="26"/>
      <c r="G110" s="26"/>
      <c r="H110" s="26"/>
      <c r="I110" s="26"/>
      <c r="J110" s="26"/>
      <c r="K110" s="26"/>
    </row>
    <row r="111" spans="1:11" ht="15" customHeight="1">
      <c r="A111" s="26"/>
      <c r="B111" s="26"/>
      <c r="C111" s="26"/>
      <c r="D111" s="26"/>
      <c r="E111" s="26"/>
      <c r="F111" s="26"/>
      <c r="G111" s="26"/>
      <c r="H111" s="26"/>
      <c r="I111" s="26"/>
      <c r="J111" s="26"/>
      <c r="K111" s="26"/>
    </row>
    <row r="112" spans="1:11" ht="19.5" customHeight="1">
      <c r="A112" s="40"/>
      <c r="B112" s="40"/>
      <c r="C112" s="40"/>
      <c r="D112" s="29" t="s">
        <v>37</v>
      </c>
      <c r="E112" s="29"/>
      <c r="F112" s="29"/>
      <c r="G112" s="29"/>
      <c r="H112" s="29"/>
      <c r="I112" s="29"/>
      <c r="J112" s="29"/>
      <c r="K112" s="29"/>
    </row>
    <row r="113" spans="1:11" ht="15" customHeight="1">
      <c r="A113" s="26"/>
      <c r="B113" s="26"/>
      <c r="C113" s="26"/>
      <c r="D113" s="26"/>
      <c r="E113" s="26"/>
      <c r="F113" s="26"/>
      <c r="G113" s="26"/>
      <c r="H113" s="26"/>
      <c r="I113" s="26"/>
      <c r="J113" s="26"/>
      <c r="K113" s="26"/>
    </row>
    <row r="114" spans="1:11" ht="24.75" customHeight="1">
      <c r="A114" s="39" t="s">
        <v>111</v>
      </c>
      <c r="B114" s="39"/>
      <c r="C114" s="39"/>
      <c r="D114" s="39"/>
      <c r="E114" s="29" t="s">
        <v>113</v>
      </c>
      <c r="F114" s="29"/>
      <c r="G114" s="29"/>
      <c r="H114" s="29"/>
      <c r="I114" s="29"/>
      <c r="J114" s="29"/>
      <c r="K114" s="29"/>
    </row>
    <row r="115" spans="1:11" ht="15" customHeight="1">
      <c r="A115" s="33"/>
      <c r="B115" s="33"/>
      <c r="C115" s="33"/>
      <c r="D115" s="33"/>
      <c r="E115" s="33"/>
      <c r="F115" s="33"/>
      <c r="G115" s="33"/>
      <c r="H115" s="33"/>
      <c r="I115" s="33"/>
      <c r="J115" s="33"/>
      <c r="K115" s="33"/>
    </row>
    <row r="116" spans="1:11" ht="24.75" customHeight="1">
      <c r="A116" s="39" t="s">
        <v>112</v>
      </c>
      <c r="B116" s="39"/>
      <c r="C116" s="39"/>
      <c r="D116" s="39"/>
      <c r="E116" s="38">
        <f>J23</f>
        <v>0.8361273600000001</v>
      </c>
      <c r="F116" s="38"/>
      <c r="G116" s="29" t="s">
        <v>114</v>
      </c>
      <c r="H116" s="29"/>
      <c r="I116" s="29"/>
      <c r="J116" s="29"/>
      <c r="K116" s="29"/>
    </row>
    <row r="117" spans="1:11" ht="15" customHeight="1">
      <c r="A117" s="33"/>
      <c r="B117" s="33"/>
      <c r="C117" s="33"/>
      <c r="D117" s="33"/>
      <c r="E117" s="33"/>
      <c r="F117" s="33"/>
      <c r="G117" s="33"/>
      <c r="H117" s="33"/>
      <c r="I117" s="33"/>
      <c r="J117" s="33"/>
      <c r="K117" s="33"/>
    </row>
    <row r="118" spans="1:11" ht="24.75" customHeight="1">
      <c r="A118" s="39" t="s">
        <v>33</v>
      </c>
      <c r="B118" s="39"/>
      <c r="C118" s="39"/>
      <c r="D118" s="39"/>
      <c r="E118" s="38">
        <f>(E116)^0.5</f>
        <v>0.9144000000000001</v>
      </c>
      <c r="F118" s="38"/>
      <c r="G118" s="29" t="s">
        <v>1</v>
      </c>
      <c r="H118" s="29"/>
      <c r="I118" s="29"/>
      <c r="J118" s="29"/>
      <c r="K118" s="29"/>
    </row>
    <row r="119" spans="1:11" ht="15" customHeight="1">
      <c r="A119" s="26"/>
      <c r="B119" s="26"/>
      <c r="C119" s="26"/>
      <c r="D119" s="26"/>
      <c r="E119" s="26"/>
      <c r="F119" s="26"/>
      <c r="G119" s="26"/>
      <c r="H119" s="26"/>
      <c r="I119" s="26"/>
      <c r="J119" s="26"/>
      <c r="K119" s="26"/>
    </row>
    <row r="120" spans="1:11" ht="15" customHeight="1">
      <c r="A120" s="26"/>
      <c r="B120" s="26"/>
      <c r="C120" s="26"/>
      <c r="D120" s="26"/>
      <c r="E120" s="26"/>
      <c r="F120" s="26"/>
      <c r="G120" s="26"/>
      <c r="H120" s="26"/>
      <c r="I120" s="26"/>
      <c r="J120" s="26"/>
      <c r="K120" s="26"/>
    </row>
    <row r="121" spans="1:11" ht="24.75" customHeight="1">
      <c r="A121" s="27" t="s">
        <v>32</v>
      </c>
      <c r="B121" s="27"/>
      <c r="C121" s="27"/>
      <c r="D121" s="27"/>
      <c r="E121" s="27"/>
      <c r="F121" s="27"/>
      <c r="G121" s="27"/>
      <c r="H121" s="27"/>
      <c r="I121" s="27"/>
      <c r="J121" s="27"/>
      <c r="K121" s="27"/>
    </row>
    <row r="122" spans="1:11" ht="15" customHeight="1">
      <c r="A122" s="26"/>
      <c r="B122" s="26"/>
      <c r="C122" s="26"/>
      <c r="D122" s="26"/>
      <c r="E122" s="26"/>
      <c r="F122" s="26"/>
      <c r="G122" s="26"/>
      <c r="H122" s="26"/>
      <c r="I122" s="26"/>
      <c r="J122" s="26"/>
      <c r="K122" s="26"/>
    </row>
    <row r="123" spans="1:11" ht="24.75" customHeight="1">
      <c r="A123" s="25" t="s">
        <v>107</v>
      </c>
      <c r="B123" s="25"/>
      <c r="C123" s="25"/>
      <c r="D123" s="24" t="s">
        <v>106</v>
      </c>
      <c r="E123" s="24"/>
      <c r="F123" s="24"/>
      <c r="G123" s="24"/>
      <c r="H123" s="24"/>
      <c r="I123" s="24"/>
      <c r="J123" s="24"/>
      <c r="K123" s="24"/>
    </row>
    <row r="124" spans="1:11" ht="15" customHeight="1">
      <c r="A124" s="33"/>
      <c r="B124" s="33"/>
      <c r="C124" s="33"/>
      <c r="D124" s="33"/>
      <c r="E124" s="33"/>
      <c r="F124" s="33"/>
      <c r="G124" s="33"/>
      <c r="H124" s="33"/>
      <c r="I124" s="33"/>
      <c r="J124" s="33"/>
      <c r="K124" s="33"/>
    </row>
    <row r="125" spans="1:11" ht="24.75" customHeight="1">
      <c r="A125" s="25" t="s">
        <v>34</v>
      </c>
      <c r="B125" s="25"/>
      <c r="C125" s="25"/>
      <c r="D125" s="37">
        <f>D98/E118</f>
        <v>843.7457555546957</v>
      </c>
      <c r="E125" s="37"/>
      <c r="F125" s="24" t="s">
        <v>35</v>
      </c>
      <c r="G125" s="24"/>
      <c r="H125" s="24"/>
      <c r="I125" s="24"/>
      <c r="J125" s="24"/>
      <c r="K125" s="24"/>
    </row>
    <row r="126" spans="1:11" ht="15" customHeight="1">
      <c r="A126" s="23"/>
      <c r="B126" s="23"/>
      <c r="C126" s="23"/>
      <c r="D126" s="23"/>
      <c r="E126" s="23"/>
      <c r="F126" s="23"/>
      <c r="G126" s="23"/>
      <c r="H126" s="23"/>
      <c r="I126" s="23"/>
      <c r="J126" s="23"/>
      <c r="K126" s="23"/>
    </row>
    <row r="127" spans="1:11" ht="15" customHeight="1" thickBot="1">
      <c r="A127" s="34"/>
      <c r="B127" s="34"/>
      <c r="C127" s="34"/>
      <c r="D127" s="34"/>
      <c r="E127" s="34"/>
      <c r="F127" s="34"/>
      <c r="G127" s="34"/>
      <c r="H127" s="34"/>
      <c r="I127" s="34"/>
      <c r="J127" s="34"/>
      <c r="K127" s="34"/>
    </row>
    <row r="128" spans="1:11" ht="15" customHeight="1" thickTop="1">
      <c r="A128" s="36"/>
      <c r="B128" s="36"/>
      <c r="C128" s="36"/>
      <c r="D128" s="36"/>
      <c r="E128" s="36"/>
      <c r="F128" s="36"/>
      <c r="G128" s="36"/>
      <c r="H128" s="36"/>
      <c r="I128" s="36"/>
      <c r="J128" s="36"/>
      <c r="K128" s="36"/>
    </row>
    <row r="129" spans="1:11" ht="24.75" customHeight="1">
      <c r="A129" s="27" t="s">
        <v>31</v>
      </c>
      <c r="B129" s="27"/>
      <c r="C129" s="27"/>
      <c r="D129" s="27"/>
      <c r="E129" s="27"/>
      <c r="F129" s="27"/>
      <c r="G129" s="27"/>
      <c r="H129" s="27"/>
      <c r="I129" s="27"/>
      <c r="J129" s="27"/>
      <c r="K129" s="27"/>
    </row>
    <row r="130" spans="2:11" ht="15" customHeight="1">
      <c r="B130" s="35" t="s">
        <v>144</v>
      </c>
      <c r="C130" s="35"/>
      <c r="D130" s="35"/>
      <c r="E130" s="35"/>
      <c r="F130" s="35"/>
      <c r="G130" s="35"/>
      <c r="H130" s="35"/>
      <c r="I130" s="26"/>
      <c r="J130" s="26"/>
      <c r="K130" s="26"/>
    </row>
    <row r="131" spans="1:11" ht="15" customHeight="1">
      <c r="A131" s="26"/>
      <c r="B131" s="26"/>
      <c r="C131" s="26"/>
      <c r="D131" s="26"/>
      <c r="E131" s="26"/>
      <c r="F131" s="26"/>
      <c r="G131" s="26"/>
      <c r="H131" s="26"/>
      <c r="I131" s="26"/>
      <c r="J131" s="26"/>
      <c r="K131" s="26"/>
    </row>
    <row r="132" spans="1:11" ht="24.75" customHeight="1">
      <c r="A132" s="25" t="s">
        <v>118</v>
      </c>
      <c r="B132" s="25"/>
      <c r="C132" s="25"/>
      <c r="D132" s="24" t="s">
        <v>134</v>
      </c>
      <c r="E132" s="24"/>
      <c r="F132" s="24"/>
      <c r="G132" s="24"/>
      <c r="H132" s="24"/>
      <c r="I132" s="24"/>
      <c r="J132" s="24"/>
      <c r="K132" s="24"/>
    </row>
    <row r="133" spans="1:11" ht="15" customHeight="1">
      <c r="A133" s="26"/>
      <c r="B133" s="26"/>
      <c r="C133" s="26"/>
      <c r="D133" s="26"/>
      <c r="E133" s="26"/>
      <c r="F133" s="26"/>
      <c r="G133" s="26"/>
      <c r="H133" s="26"/>
      <c r="I133" s="26"/>
      <c r="J133" s="26"/>
      <c r="K133" s="26"/>
    </row>
    <row r="134" spans="1:11" ht="15" customHeight="1">
      <c r="A134" s="32" t="s">
        <v>89</v>
      </c>
      <c r="B134" s="32"/>
      <c r="C134" s="32"/>
      <c r="D134" s="26"/>
      <c r="E134" s="26"/>
      <c r="F134" s="26"/>
      <c r="G134" s="26"/>
      <c r="H134" s="26"/>
      <c r="I134" s="26"/>
      <c r="J134" s="26"/>
      <c r="K134" s="26"/>
    </row>
    <row r="135" spans="1:11" ht="15" customHeight="1">
      <c r="A135" s="32" t="s">
        <v>117</v>
      </c>
      <c r="B135" s="32"/>
      <c r="C135" s="32"/>
      <c r="D135" s="33" t="s">
        <v>115</v>
      </c>
      <c r="E135" s="33"/>
      <c r="F135" s="33"/>
      <c r="G135" s="33"/>
      <c r="H135" s="33"/>
      <c r="I135" s="33"/>
      <c r="J135" s="33"/>
      <c r="K135" s="33"/>
    </row>
    <row r="136" spans="1:11" ht="15" customHeight="1">
      <c r="A136" s="32" t="s">
        <v>107</v>
      </c>
      <c r="B136" s="32"/>
      <c r="C136" s="32"/>
      <c r="D136" s="33" t="s">
        <v>116</v>
      </c>
      <c r="E136" s="33"/>
      <c r="F136" s="33"/>
      <c r="G136" s="33"/>
      <c r="H136" s="33"/>
      <c r="I136" s="33"/>
      <c r="J136" s="33"/>
      <c r="K136" s="33"/>
    </row>
    <row r="137" spans="1:11" ht="15" customHeight="1">
      <c r="A137" s="26"/>
      <c r="B137" s="26"/>
      <c r="C137" s="26"/>
      <c r="D137" s="26"/>
      <c r="E137" s="26"/>
      <c r="F137" s="26"/>
      <c r="G137" s="26"/>
      <c r="H137" s="26"/>
      <c r="I137" s="26"/>
      <c r="J137" s="26"/>
      <c r="K137" s="26"/>
    </row>
    <row r="138" spans="1:11" ht="15" customHeight="1">
      <c r="A138" s="26"/>
      <c r="B138" s="26"/>
      <c r="C138" s="26"/>
      <c r="D138" s="26"/>
      <c r="E138" s="26"/>
      <c r="F138" s="26"/>
      <c r="G138" s="26"/>
      <c r="H138" s="26"/>
      <c r="I138" s="26"/>
      <c r="J138" s="26"/>
      <c r="K138" s="26"/>
    </row>
    <row r="139" spans="1:11" ht="15" customHeight="1">
      <c r="A139" s="26"/>
      <c r="B139" s="26"/>
      <c r="C139" s="26"/>
      <c r="D139" s="26"/>
      <c r="E139" s="26"/>
      <c r="F139" s="26"/>
      <c r="G139" s="26"/>
      <c r="H139" s="26"/>
      <c r="I139" s="26"/>
      <c r="J139" s="26"/>
      <c r="K139" s="26"/>
    </row>
    <row r="140" spans="1:11" ht="24.75" customHeight="1">
      <c r="A140" s="25" t="s">
        <v>118</v>
      </c>
      <c r="B140" s="25"/>
      <c r="C140" s="25"/>
      <c r="D140" s="24" t="s">
        <v>134</v>
      </c>
      <c r="E140" s="24"/>
      <c r="F140" s="24"/>
      <c r="G140" s="24"/>
      <c r="H140" s="24"/>
      <c r="I140" s="24"/>
      <c r="J140" s="24"/>
      <c r="K140" s="24"/>
    </row>
    <row r="141" spans="1:11" ht="15" customHeight="1">
      <c r="A141" s="26"/>
      <c r="B141" s="26"/>
      <c r="C141" s="26"/>
      <c r="D141" s="26"/>
      <c r="E141" s="26"/>
      <c r="F141" s="26"/>
      <c r="G141" s="26"/>
      <c r="H141" s="26"/>
      <c r="I141" s="26"/>
      <c r="J141" s="26"/>
      <c r="K141" s="26"/>
    </row>
    <row r="142" spans="1:11" ht="15" customHeight="1">
      <c r="A142" s="26"/>
      <c r="B142" s="26"/>
      <c r="C142" s="26"/>
      <c r="D142" s="26"/>
      <c r="E142" s="26"/>
      <c r="F142" s="26"/>
      <c r="G142" s="26"/>
      <c r="H142" s="26"/>
      <c r="I142" s="26"/>
      <c r="J142" s="26"/>
      <c r="K142" s="26"/>
    </row>
    <row r="143" spans="1:11" ht="15" customHeight="1">
      <c r="A143" s="21"/>
      <c r="B143" s="21"/>
      <c r="C143" s="21"/>
      <c r="H143" s="21"/>
      <c r="I143" s="21"/>
      <c r="J143" s="21"/>
      <c r="K143" s="21"/>
    </row>
    <row r="144" spans="1:11" ht="15" customHeight="1" thickBot="1">
      <c r="A144" s="22"/>
      <c r="B144" s="22"/>
      <c r="C144" s="22"/>
      <c r="H144" s="22"/>
      <c r="I144" s="22"/>
      <c r="J144" s="22"/>
      <c r="K144" s="22"/>
    </row>
    <row r="145" spans="1:11" ht="15" customHeight="1" thickTop="1">
      <c r="A145" s="202" t="s">
        <v>119</v>
      </c>
      <c r="B145" s="204" t="s">
        <v>120</v>
      </c>
      <c r="C145" s="200"/>
      <c r="D145" s="199">
        <f>H145/0.3048</f>
        <v>9.96028323675394</v>
      </c>
      <c r="E145" s="200"/>
      <c r="F145" s="194" t="s">
        <v>24</v>
      </c>
      <c r="G145" s="195"/>
      <c r="H145" s="199">
        <f>0.034*(D125)^(2/3)</f>
        <v>3.0358943305626007</v>
      </c>
      <c r="I145" s="200"/>
      <c r="J145" s="194" t="s">
        <v>1</v>
      </c>
      <c r="K145" s="197"/>
    </row>
    <row r="146" spans="1:11" ht="24.75" customHeight="1" thickBot="1">
      <c r="A146" s="203"/>
      <c r="B146" s="201"/>
      <c r="C146" s="201"/>
      <c r="D146" s="201"/>
      <c r="E146" s="201"/>
      <c r="F146" s="196"/>
      <c r="G146" s="196"/>
      <c r="H146" s="201"/>
      <c r="I146" s="201"/>
      <c r="J146" s="196"/>
      <c r="K146" s="198"/>
    </row>
    <row r="147" spans="1:11" ht="15" customHeight="1" thickTop="1">
      <c r="A147" s="23"/>
      <c r="B147" s="23"/>
      <c r="C147" s="23"/>
      <c r="D147" s="23"/>
      <c r="E147" s="23"/>
      <c r="F147" s="23"/>
      <c r="G147" s="23"/>
      <c r="H147" s="23"/>
      <c r="I147" s="23"/>
      <c r="J147" s="23"/>
      <c r="K147" s="23"/>
    </row>
    <row r="148" spans="1:11" ht="15" customHeight="1">
      <c r="A148" s="23"/>
      <c r="B148" s="23"/>
      <c r="C148" s="23"/>
      <c r="D148" s="23"/>
      <c r="E148" s="23"/>
      <c r="F148" s="23"/>
      <c r="G148" s="23"/>
      <c r="H148" s="23"/>
      <c r="I148" s="23"/>
      <c r="J148" s="23"/>
      <c r="K148" s="23"/>
    </row>
    <row r="149" spans="1:11" ht="15" customHeight="1">
      <c r="A149" s="23"/>
      <c r="B149" s="23"/>
      <c r="C149" s="23"/>
      <c r="D149" s="23"/>
      <c r="E149" s="23"/>
      <c r="F149" s="23"/>
      <c r="G149" s="23"/>
      <c r="H149" s="23"/>
      <c r="I149" s="23"/>
      <c r="J149" s="23"/>
      <c r="K149" s="23"/>
    </row>
    <row r="150" spans="1:11" ht="15" customHeight="1">
      <c r="A150" s="23"/>
      <c r="B150" s="23"/>
      <c r="C150" s="23"/>
      <c r="D150" s="23"/>
      <c r="E150" s="23"/>
      <c r="F150" s="23"/>
      <c r="G150" s="23"/>
      <c r="H150" s="23"/>
      <c r="I150" s="23"/>
      <c r="J150" s="23"/>
      <c r="K150" s="23"/>
    </row>
    <row r="151" spans="1:11" ht="15" customHeight="1">
      <c r="A151" s="116" t="s">
        <v>62</v>
      </c>
      <c r="B151" s="117"/>
      <c r="C151" s="117"/>
      <c r="D151" s="117"/>
      <c r="E151" s="117"/>
      <c r="F151" s="117"/>
      <c r="G151" s="117"/>
      <c r="H151" s="117"/>
      <c r="I151" s="117"/>
      <c r="J151" s="117"/>
      <c r="K151" s="118"/>
    </row>
    <row r="152" spans="1:11" ht="15" customHeight="1">
      <c r="A152" s="119" t="s">
        <v>148</v>
      </c>
      <c r="B152" s="120"/>
      <c r="C152" s="120"/>
      <c r="D152" s="120"/>
      <c r="E152" s="120"/>
      <c r="F152" s="120"/>
      <c r="G152" s="120"/>
      <c r="H152" s="120"/>
      <c r="I152" s="120"/>
      <c r="J152" s="120"/>
      <c r="K152" s="121"/>
    </row>
    <row r="153" spans="1:11" ht="15" customHeight="1">
      <c r="A153" s="122"/>
      <c r="B153" s="123"/>
      <c r="C153" s="123"/>
      <c r="D153" s="123"/>
      <c r="E153" s="123"/>
      <c r="F153" s="123"/>
      <c r="G153" s="123"/>
      <c r="H153" s="123"/>
      <c r="I153" s="123"/>
      <c r="J153" s="123"/>
      <c r="K153" s="124"/>
    </row>
    <row r="154" spans="1:11" ht="15" customHeight="1">
      <c r="A154" s="122"/>
      <c r="B154" s="123"/>
      <c r="C154" s="123"/>
      <c r="D154" s="123"/>
      <c r="E154" s="123"/>
      <c r="F154" s="123"/>
      <c r="G154" s="123"/>
      <c r="H154" s="123"/>
      <c r="I154" s="123"/>
      <c r="J154" s="123"/>
      <c r="K154" s="124"/>
    </row>
    <row r="155" spans="1:11" ht="15" customHeight="1">
      <c r="A155" s="122"/>
      <c r="B155" s="123"/>
      <c r="C155" s="123"/>
      <c r="D155" s="123"/>
      <c r="E155" s="123"/>
      <c r="F155" s="123"/>
      <c r="G155" s="123"/>
      <c r="H155" s="123"/>
      <c r="I155" s="123"/>
      <c r="J155" s="123"/>
      <c r="K155" s="124"/>
    </row>
    <row r="156" spans="1:11" ht="15" customHeight="1">
      <c r="A156" s="122"/>
      <c r="B156" s="123"/>
      <c r="C156" s="123"/>
      <c r="D156" s="123"/>
      <c r="E156" s="123"/>
      <c r="F156" s="123"/>
      <c r="G156" s="123"/>
      <c r="H156" s="123"/>
      <c r="I156" s="123"/>
      <c r="J156" s="123"/>
      <c r="K156" s="124"/>
    </row>
    <row r="157" spans="1:11" ht="15" customHeight="1">
      <c r="A157" s="125"/>
      <c r="B157" s="126"/>
      <c r="C157" s="126"/>
      <c r="D157" s="126"/>
      <c r="E157" s="126"/>
      <c r="F157" s="126"/>
      <c r="G157" s="126"/>
      <c r="H157" s="126"/>
      <c r="I157" s="126"/>
      <c r="J157" s="126"/>
      <c r="K157" s="127"/>
    </row>
    <row r="158" spans="1:11" ht="15" customHeight="1">
      <c r="A158" s="23"/>
      <c r="B158" s="23"/>
      <c r="C158" s="23"/>
      <c r="D158" s="23"/>
      <c r="E158" s="23"/>
      <c r="F158" s="23"/>
      <c r="G158" s="23"/>
      <c r="H158" s="23"/>
      <c r="I158" s="23"/>
      <c r="J158" s="23"/>
      <c r="K158" s="23"/>
    </row>
    <row r="159" spans="1:11" ht="15" customHeight="1">
      <c r="A159" s="23"/>
      <c r="B159" s="23"/>
      <c r="C159" s="23"/>
      <c r="D159" s="23"/>
      <c r="E159" s="23"/>
      <c r="F159" s="23"/>
      <c r="G159" s="23"/>
      <c r="H159" s="23"/>
      <c r="I159" s="23"/>
      <c r="J159" s="23"/>
      <c r="K159" s="23"/>
    </row>
    <row r="160" spans="1:11" ht="15" customHeight="1">
      <c r="A160" s="23"/>
      <c r="B160" s="23"/>
      <c r="C160" s="23"/>
      <c r="D160" s="23"/>
      <c r="E160" s="23"/>
      <c r="F160" s="23"/>
      <c r="G160" s="23"/>
      <c r="H160" s="23"/>
      <c r="I160" s="23"/>
      <c r="J160" s="23"/>
      <c r="K160" s="23"/>
    </row>
    <row r="161" spans="1:11" ht="15" customHeight="1">
      <c r="A161" s="23"/>
      <c r="B161" s="23"/>
      <c r="C161" s="23"/>
      <c r="D161" s="23"/>
      <c r="E161" s="23"/>
      <c r="F161" s="23"/>
      <c r="G161" s="23"/>
      <c r="H161" s="23"/>
      <c r="I161" s="23"/>
      <c r="J161" s="23"/>
      <c r="K161" s="23"/>
    </row>
    <row r="162" spans="1:11" ht="15" customHeight="1">
      <c r="A162" s="1" t="s">
        <v>45</v>
      </c>
      <c r="B162" s="109"/>
      <c r="C162" s="110"/>
      <c r="D162" s="111"/>
      <c r="E162" s="1" t="s">
        <v>63</v>
      </c>
      <c r="F162" s="2"/>
      <c r="G162" s="112" t="s">
        <v>64</v>
      </c>
      <c r="H162" s="113"/>
      <c r="I162" s="109"/>
      <c r="J162" s="110"/>
      <c r="K162" s="114"/>
    </row>
    <row r="163" spans="1:11" ht="15" customHeight="1">
      <c r="A163" s="98"/>
      <c r="B163" s="26"/>
      <c r="C163" s="26"/>
      <c r="D163" s="26"/>
      <c r="E163" s="26"/>
      <c r="F163" s="26"/>
      <c r="G163" s="26"/>
      <c r="H163" s="26"/>
      <c r="I163" s="26"/>
      <c r="J163" s="26"/>
      <c r="K163" s="26"/>
    </row>
    <row r="164" spans="1:11" ht="15" customHeight="1">
      <c r="A164" s="98"/>
      <c r="B164" s="115"/>
      <c r="C164" s="115"/>
      <c r="D164" s="115"/>
      <c r="E164" s="115"/>
      <c r="F164" s="115"/>
      <c r="G164" s="115"/>
      <c r="H164" s="115"/>
      <c r="I164" s="115"/>
      <c r="J164" s="115"/>
      <c r="K164" s="115"/>
    </row>
    <row r="165" spans="1:11" ht="15" customHeight="1">
      <c r="A165" s="1" t="s">
        <v>47</v>
      </c>
      <c r="B165" s="109"/>
      <c r="C165" s="110"/>
      <c r="D165" s="111"/>
      <c r="E165" s="1" t="s">
        <v>63</v>
      </c>
      <c r="F165" s="2"/>
      <c r="G165" s="112" t="s">
        <v>64</v>
      </c>
      <c r="H165" s="113"/>
      <c r="I165" s="109"/>
      <c r="J165" s="110"/>
      <c r="K165" s="114"/>
    </row>
    <row r="166" spans="1:11" ht="15" customHeight="1">
      <c r="A166" s="98"/>
      <c r="B166" s="26"/>
      <c r="C166" s="26"/>
      <c r="D166" s="26"/>
      <c r="E166" s="26"/>
      <c r="F166" s="26"/>
      <c r="G166" s="26"/>
      <c r="H166" s="26"/>
      <c r="I166" s="26"/>
      <c r="J166" s="26"/>
      <c r="K166" s="26"/>
    </row>
    <row r="167" spans="1:11" ht="15" customHeight="1">
      <c r="A167" s="98"/>
      <c r="B167" s="26"/>
      <c r="C167" s="26"/>
      <c r="D167" s="26"/>
      <c r="E167" s="26"/>
      <c r="F167" s="26"/>
      <c r="G167" s="26"/>
      <c r="H167" s="26"/>
      <c r="I167" s="26"/>
      <c r="J167" s="26"/>
      <c r="K167" s="26"/>
    </row>
    <row r="168" spans="1:11" ht="15" customHeight="1">
      <c r="A168" s="99" t="s">
        <v>65</v>
      </c>
      <c r="B168" s="92"/>
      <c r="C168" s="92"/>
      <c r="D168" s="92"/>
      <c r="E168" s="92"/>
      <c r="F168" s="92"/>
      <c r="G168" s="92"/>
      <c r="H168" s="92"/>
      <c r="I168" s="92"/>
      <c r="J168" s="92"/>
      <c r="K168" s="92"/>
    </row>
    <row r="169" spans="1:11" ht="15" customHeight="1">
      <c r="A169" s="100"/>
      <c r="B169" s="101"/>
      <c r="C169" s="101"/>
      <c r="D169" s="101"/>
      <c r="E169" s="101"/>
      <c r="F169" s="101"/>
      <c r="G169" s="101"/>
      <c r="H169" s="101"/>
      <c r="I169" s="101"/>
      <c r="J169" s="101"/>
      <c r="K169" s="102"/>
    </row>
    <row r="170" spans="1:11" ht="15" customHeight="1">
      <c r="A170" s="103"/>
      <c r="B170" s="104"/>
      <c r="C170" s="104"/>
      <c r="D170" s="104"/>
      <c r="E170" s="104"/>
      <c r="F170" s="104"/>
      <c r="G170" s="104"/>
      <c r="H170" s="104"/>
      <c r="I170" s="104"/>
      <c r="J170" s="104"/>
      <c r="K170" s="105"/>
    </row>
    <row r="171" spans="1:11" ht="15" customHeight="1">
      <c r="A171" s="103"/>
      <c r="B171" s="104"/>
      <c r="C171" s="104"/>
      <c r="D171" s="104"/>
      <c r="E171" s="104"/>
      <c r="F171" s="104"/>
      <c r="G171" s="104"/>
      <c r="H171" s="104"/>
      <c r="I171" s="104"/>
      <c r="J171" s="104"/>
      <c r="K171" s="105"/>
    </row>
    <row r="172" spans="1:11" ht="15" customHeight="1">
      <c r="A172" s="103"/>
      <c r="B172" s="104"/>
      <c r="C172" s="104"/>
      <c r="D172" s="104"/>
      <c r="E172" s="104"/>
      <c r="F172" s="104"/>
      <c r="G172" s="104"/>
      <c r="H172" s="104"/>
      <c r="I172" s="104"/>
      <c r="J172" s="104"/>
      <c r="K172" s="105"/>
    </row>
    <row r="173" spans="1:11" ht="15" customHeight="1">
      <c r="A173" s="103"/>
      <c r="B173" s="104"/>
      <c r="C173" s="104"/>
      <c r="D173" s="104"/>
      <c r="E173" s="104"/>
      <c r="F173" s="104"/>
      <c r="G173" s="104"/>
      <c r="H173" s="104"/>
      <c r="I173" s="104"/>
      <c r="J173" s="104"/>
      <c r="K173" s="105"/>
    </row>
    <row r="174" spans="1:11" ht="15" customHeight="1">
      <c r="A174" s="106"/>
      <c r="B174" s="107"/>
      <c r="C174" s="107"/>
      <c r="D174" s="107"/>
      <c r="E174" s="107"/>
      <c r="F174" s="107"/>
      <c r="G174" s="107"/>
      <c r="H174" s="107"/>
      <c r="I174" s="107"/>
      <c r="J174" s="107"/>
      <c r="K174" s="108"/>
    </row>
    <row r="175" spans="1:11" ht="15" customHeight="1">
      <c r="A175" s="92"/>
      <c r="B175" s="92"/>
      <c r="C175" s="92"/>
      <c r="D175" s="92"/>
      <c r="E175" s="92"/>
      <c r="F175" s="92"/>
      <c r="G175" s="92"/>
      <c r="H175" s="92"/>
      <c r="I175" s="92"/>
      <c r="J175" s="92"/>
      <c r="K175" s="92"/>
    </row>
    <row r="176" spans="1:11" ht="15" customHeight="1">
      <c r="A176" s="92"/>
      <c r="B176" s="92"/>
      <c r="C176" s="92"/>
      <c r="D176" s="92"/>
      <c r="E176" s="92"/>
      <c r="F176" s="92"/>
      <c r="G176" s="92"/>
      <c r="H176" s="92"/>
      <c r="I176" s="92"/>
      <c r="J176" s="92"/>
      <c r="K176" s="92"/>
    </row>
    <row r="177" spans="1:11" ht="15" customHeight="1" thickBot="1">
      <c r="A177" s="92"/>
      <c r="B177" s="92"/>
      <c r="C177" s="92"/>
      <c r="D177" s="92"/>
      <c r="E177" s="92"/>
      <c r="F177" s="92"/>
      <c r="G177" s="92"/>
      <c r="H177" s="92"/>
      <c r="I177" s="92"/>
      <c r="J177" s="92"/>
      <c r="K177" s="92"/>
    </row>
    <row r="178" spans="1:11" ht="15" customHeight="1" thickBot="1" thickTop="1">
      <c r="A178" s="3" t="s">
        <v>50</v>
      </c>
      <c r="B178" s="93" t="s">
        <v>66</v>
      </c>
      <c r="C178" s="94"/>
      <c r="D178" s="94"/>
      <c r="E178" s="94"/>
      <c r="F178" s="94"/>
      <c r="G178" s="94"/>
      <c r="H178" s="94"/>
      <c r="I178" s="95"/>
      <c r="J178" s="96" t="s">
        <v>46</v>
      </c>
      <c r="K178" s="97"/>
    </row>
    <row r="179" spans="1:11" ht="15" customHeight="1" thickTop="1">
      <c r="A179" s="4" t="s">
        <v>51</v>
      </c>
      <c r="B179" s="81" t="s">
        <v>60</v>
      </c>
      <c r="C179" s="82"/>
      <c r="D179" s="83"/>
      <c r="E179" s="83"/>
      <c r="F179" s="83"/>
      <c r="G179" s="83"/>
      <c r="H179" s="83"/>
      <c r="I179" s="84"/>
      <c r="J179" s="85" t="s">
        <v>152</v>
      </c>
      <c r="K179" s="86"/>
    </row>
    <row r="180" spans="1:11" ht="15" customHeight="1">
      <c r="A180" s="5" t="s">
        <v>67</v>
      </c>
      <c r="B180" s="87" t="s">
        <v>68</v>
      </c>
      <c r="C180" s="88"/>
      <c r="D180" s="88"/>
      <c r="E180" s="88"/>
      <c r="F180" s="88"/>
      <c r="G180" s="88"/>
      <c r="H180" s="88"/>
      <c r="I180" s="89"/>
      <c r="J180" s="90" t="s">
        <v>151</v>
      </c>
      <c r="K180" s="91"/>
    </row>
    <row r="181" spans="1:11" ht="15" customHeight="1">
      <c r="A181" s="5"/>
      <c r="B181" s="76"/>
      <c r="C181" s="77"/>
      <c r="D181" s="77"/>
      <c r="E181" s="77"/>
      <c r="F181" s="77"/>
      <c r="G181" s="77"/>
      <c r="H181" s="77"/>
      <c r="I181" s="78"/>
      <c r="J181" s="79"/>
      <c r="K181" s="80"/>
    </row>
    <row r="182" spans="1:11" ht="15" customHeight="1">
      <c r="A182" s="4"/>
      <c r="B182" s="66"/>
      <c r="C182" s="67"/>
      <c r="D182" s="67"/>
      <c r="E182" s="67"/>
      <c r="F182" s="67"/>
      <c r="G182" s="67"/>
      <c r="H182" s="67"/>
      <c r="I182" s="68"/>
      <c r="J182" s="69"/>
      <c r="K182" s="70"/>
    </row>
    <row r="183" spans="1:11" ht="15" customHeight="1">
      <c r="A183" s="4"/>
      <c r="B183" s="66"/>
      <c r="C183" s="67"/>
      <c r="D183" s="67"/>
      <c r="E183" s="67"/>
      <c r="F183" s="67"/>
      <c r="G183" s="67"/>
      <c r="H183" s="67"/>
      <c r="I183" s="68"/>
      <c r="J183" s="69"/>
      <c r="K183" s="70"/>
    </row>
    <row r="184" spans="1:11" ht="15" customHeight="1">
      <c r="A184" s="4"/>
      <c r="B184" s="66"/>
      <c r="C184" s="67"/>
      <c r="D184" s="67"/>
      <c r="E184" s="67"/>
      <c r="F184" s="67"/>
      <c r="G184" s="67"/>
      <c r="H184" s="67"/>
      <c r="I184" s="68"/>
      <c r="J184" s="69"/>
      <c r="K184" s="70"/>
    </row>
    <row r="185" spans="1:11" ht="15" customHeight="1">
      <c r="A185" s="4"/>
      <c r="B185" s="66"/>
      <c r="C185" s="67"/>
      <c r="D185" s="67"/>
      <c r="E185" s="67"/>
      <c r="F185" s="67"/>
      <c r="G185" s="67"/>
      <c r="H185" s="67"/>
      <c r="I185" s="68"/>
      <c r="J185" s="69"/>
      <c r="K185" s="70"/>
    </row>
    <row r="186" spans="1:11" ht="15" customHeight="1">
      <c r="A186" s="4"/>
      <c r="B186" s="66"/>
      <c r="C186" s="67"/>
      <c r="D186" s="67"/>
      <c r="E186" s="67"/>
      <c r="F186" s="67"/>
      <c r="G186" s="67"/>
      <c r="H186" s="67"/>
      <c r="I186" s="68"/>
      <c r="J186" s="69"/>
      <c r="K186" s="70"/>
    </row>
    <row r="187" spans="1:11" ht="15" customHeight="1">
      <c r="A187" s="4"/>
      <c r="B187" s="66"/>
      <c r="C187" s="67"/>
      <c r="D187" s="67"/>
      <c r="E187" s="67"/>
      <c r="F187" s="67"/>
      <c r="G187" s="67"/>
      <c r="H187" s="67"/>
      <c r="I187" s="68"/>
      <c r="J187" s="69"/>
      <c r="K187" s="70"/>
    </row>
    <row r="188" spans="1:11" ht="15" customHeight="1">
      <c r="A188" s="4"/>
      <c r="B188" s="66"/>
      <c r="C188" s="67"/>
      <c r="D188" s="67"/>
      <c r="E188" s="67"/>
      <c r="F188" s="67"/>
      <c r="G188" s="67"/>
      <c r="H188" s="67"/>
      <c r="I188" s="68"/>
      <c r="J188" s="69"/>
      <c r="K188" s="70"/>
    </row>
    <row r="189" spans="1:11" ht="15" customHeight="1">
      <c r="A189" s="4"/>
      <c r="B189" s="66"/>
      <c r="C189" s="67"/>
      <c r="D189" s="67"/>
      <c r="E189" s="67"/>
      <c r="F189" s="67"/>
      <c r="G189" s="67"/>
      <c r="H189" s="67"/>
      <c r="I189" s="68"/>
      <c r="J189" s="69"/>
      <c r="K189" s="70"/>
    </row>
    <row r="190" spans="1:11" ht="15" customHeight="1">
      <c r="A190" s="4"/>
      <c r="B190" s="66"/>
      <c r="C190" s="67"/>
      <c r="D190" s="67"/>
      <c r="E190" s="67"/>
      <c r="F190" s="67"/>
      <c r="G190" s="67"/>
      <c r="H190" s="67"/>
      <c r="I190" s="68"/>
      <c r="J190" s="69"/>
      <c r="K190" s="70"/>
    </row>
    <row r="191" spans="1:11" ht="15" customHeight="1">
      <c r="A191" s="4"/>
      <c r="B191" s="66"/>
      <c r="C191" s="67"/>
      <c r="D191" s="67"/>
      <c r="E191" s="67"/>
      <c r="F191" s="67"/>
      <c r="G191" s="67"/>
      <c r="H191" s="67"/>
      <c r="I191" s="68"/>
      <c r="J191" s="69"/>
      <c r="K191" s="70"/>
    </row>
    <row r="192" spans="1:11" ht="15" customHeight="1">
      <c r="A192" s="4"/>
      <c r="B192" s="66"/>
      <c r="C192" s="67"/>
      <c r="D192" s="67"/>
      <c r="E192" s="67"/>
      <c r="F192" s="67"/>
      <c r="G192" s="67"/>
      <c r="H192" s="67"/>
      <c r="I192" s="68"/>
      <c r="J192" s="69"/>
      <c r="K192" s="70"/>
    </row>
    <row r="193" spans="1:11" ht="15" customHeight="1">
      <c r="A193" s="4"/>
      <c r="B193" s="66"/>
      <c r="C193" s="67"/>
      <c r="D193" s="67"/>
      <c r="E193" s="67"/>
      <c r="F193" s="67"/>
      <c r="G193" s="67"/>
      <c r="H193" s="67"/>
      <c r="I193" s="68"/>
      <c r="J193" s="69"/>
      <c r="K193" s="70"/>
    </row>
    <row r="194" spans="1:11" ht="15" customHeight="1">
      <c r="A194" s="4"/>
      <c r="B194" s="66"/>
      <c r="C194" s="67"/>
      <c r="D194" s="67"/>
      <c r="E194" s="67"/>
      <c r="F194" s="67"/>
      <c r="G194" s="67"/>
      <c r="H194" s="67"/>
      <c r="I194" s="68"/>
      <c r="J194" s="69"/>
      <c r="K194" s="70"/>
    </row>
    <row r="195" spans="1:11" ht="15" customHeight="1">
      <c r="A195" s="4"/>
      <c r="B195" s="66"/>
      <c r="C195" s="67"/>
      <c r="D195" s="67"/>
      <c r="E195" s="67"/>
      <c r="F195" s="67"/>
      <c r="G195" s="67"/>
      <c r="H195" s="67"/>
      <c r="I195" s="68"/>
      <c r="J195" s="69"/>
      <c r="K195" s="70"/>
    </row>
    <row r="196" spans="1:11" ht="15" customHeight="1" thickBot="1">
      <c r="A196" s="6"/>
      <c r="B196" s="71"/>
      <c r="C196" s="72"/>
      <c r="D196" s="72"/>
      <c r="E196" s="72"/>
      <c r="F196" s="72"/>
      <c r="G196" s="72"/>
      <c r="H196" s="72"/>
      <c r="I196" s="73"/>
      <c r="J196" s="74"/>
      <c r="K196" s="75"/>
    </row>
    <row r="197" ht="15" customHeight="1" thickTop="1">
      <c r="K197" s="8"/>
    </row>
    <row r="198" ht="15" customHeight="1"/>
  </sheetData>
  <sheetProtection password="DFFE" sheet="1"/>
  <mergeCells count="361">
    <mergeCell ref="A90:D90"/>
    <mergeCell ref="G90:K90"/>
    <mergeCell ref="E90:F90"/>
    <mergeCell ref="A91:K91"/>
    <mergeCell ref="F145:G146"/>
    <mergeCell ref="J145:K146"/>
    <mergeCell ref="D145:E146"/>
    <mergeCell ref="A145:A146"/>
    <mergeCell ref="H145:I146"/>
    <mergeCell ref="B145:C146"/>
    <mergeCell ref="A66:C66"/>
    <mergeCell ref="D66:K66"/>
    <mergeCell ref="A75:K75"/>
    <mergeCell ref="A87:D87"/>
    <mergeCell ref="E85:K85"/>
    <mergeCell ref="E86:K86"/>
    <mergeCell ref="E87:K87"/>
    <mergeCell ref="A79:K79"/>
    <mergeCell ref="A69:D69"/>
    <mergeCell ref="A70:D70"/>
    <mergeCell ref="B22:E22"/>
    <mergeCell ref="G24:K24"/>
    <mergeCell ref="G25:K25"/>
    <mergeCell ref="A84:K84"/>
    <mergeCell ref="A85:D85"/>
    <mergeCell ref="A86:D86"/>
    <mergeCell ref="G22:I22"/>
    <mergeCell ref="A27:K27"/>
    <mergeCell ref="A28:E28"/>
    <mergeCell ref="G28:K28"/>
    <mergeCell ref="A29:K29"/>
    <mergeCell ref="A30:K30"/>
    <mergeCell ref="A31:K31"/>
    <mergeCell ref="A32:K32"/>
    <mergeCell ref="A33:K33"/>
    <mergeCell ref="A56:B56"/>
    <mergeCell ref="E54:F54"/>
    <mergeCell ref="A49:B49"/>
    <mergeCell ref="C48:D48"/>
    <mergeCell ref="E49:F49"/>
    <mergeCell ref="A58:B58"/>
    <mergeCell ref="I37:K37"/>
    <mergeCell ref="I38:K38"/>
    <mergeCell ref="G26:K26"/>
    <mergeCell ref="G23:I23"/>
    <mergeCell ref="B23:E23"/>
    <mergeCell ref="B26:E26"/>
    <mergeCell ref="B25:E25"/>
    <mergeCell ref="B24:E24"/>
    <mergeCell ref="A57:B57"/>
    <mergeCell ref="A50:B50"/>
    <mergeCell ref="A51:B51"/>
    <mergeCell ref="A52:B52"/>
    <mergeCell ref="A53:B53"/>
    <mergeCell ref="A54:B54"/>
    <mergeCell ref="A55:B55"/>
    <mergeCell ref="E58:F58"/>
    <mergeCell ref="C50:D50"/>
    <mergeCell ref="C51:D51"/>
    <mergeCell ref="C52:D52"/>
    <mergeCell ref="C53:D53"/>
    <mergeCell ref="C54:D54"/>
    <mergeCell ref="C55:D55"/>
    <mergeCell ref="C56:D56"/>
    <mergeCell ref="C58:D58"/>
    <mergeCell ref="C57:D57"/>
    <mergeCell ref="E57:F57"/>
    <mergeCell ref="E50:F50"/>
    <mergeCell ref="E51:F51"/>
    <mergeCell ref="E52:F52"/>
    <mergeCell ref="E53:F53"/>
    <mergeCell ref="C49:D49"/>
    <mergeCell ref="E55:F55"/>
    <mergeCell ref="E56:F56"/>
    <mergeCell ref="A48:B48"/>
    <mergeCell ref="E44:F44"/>
    <mergeCell ref="E45:F45"/>
    <mergeCell ref="A46:B46"/>
    <mergeCell ref="C46:D46"/>
    <mergeCell ref="E46:F46"/>
    <mergeCell ref="E48:F48"/>
    <mergeCell ref="E47:F47"/>
    <mergeCell ref="C47:D47"/>
    <mergeCell ref="A43:B43"/>
    <mergeCell ref="A44:B44"/>
    <mergeCell ref="A45:B45"/>
    <mergeCell ref="C44:D44"/>
    <mergeCell ref="C45:D45"/>
    <mergeCell ref="A47:B47"/>
    <mergeCell ref="C41:D41"/>
    <mergeCell ref="E41:F41"/>
    <mergeCell ref="C42:D42"/>
    <mergeCell ref="E42:F42"/>
    <mergeCell ref="E43:F43"/>
    <mergeCell ref="C43:D43"/>
    <mergeCell ref="A39:B39"/>
    <mergeCell ref="A42:B42"/>
    <mergeCell ref="I35:K35"/>
    <mergeCell ref="I36:K36"/>
    <mergeCell ref="A40:B40"/>
    <mergeCell ref="A41:B41"/>
    <mergeCell ref="C39:D39"/>
    <mergeCell ref="E39:F39"/>
    <mergeCell ref="E40:F40"/>
    <mergeCell ref="C40:D40"/>
    <mergeCell ref="G56:H56"/>
    <mergeCell ref="G57:H57"/>
    <mergeCell ref="G58:H58"/>
    <mergeCell ref="A59:H59"/>
    <mergeCell ref="E37:F37"/>
    <mergeCell ref="E38:F38"/>
    <mergeCell ref="C37:D37"/>
    <mergeCell ref="C38:D38"/>
    <mergeCell ref="A37:B37"/>
    <mergeCell ref="A38:B38"/>
    <mergeCell ref="G50:H50"/>
    <mergeCell ref="G51:H51"/>
    <mergeCell ref="G52:H52"/>
    <mergeCell ref="G53:H53"/>
    <mergeCell ref="G54:H54"/>
    <mergeCell ref="G55:H55"/>
    <mergeCell ref="G44:H44"/>
    <mergeCell ref="G45:H45"/>
    <mergeCell ref="G46:H46"/>
    <mergeCell ref="G47:H47"/>
    <mergeCell ref="G48:H48"/>
    <mergeCell ref="G49:H49"/>
    <mergeCell ref="G38:H38"/>
    <mergeCell ref="G39:H39"/>
    <mergeCell ref="G40:H40"/>
    <mergeCell ref="G41:H41"/>
    <mergeCell ref="G42:H42"/>
    <mergeCell ref="G43:H43"/>
    <mergeCell ref="C35:D35"/>
    <mergeCell ref="C36:D36"/>
    <mergeCell ref="A35:B36"/>
    <mergeCell ref="G37:H37"/>
    <mergeCell ref="G35:H35"/>
    <mergeCell ref="G36:H36"/>
    <mergeCell ref="E35:F35"/>
    <mergeCell ref="E36:F36"/>
    <mergeCell ref="A21:K21"/>
    <mergeCell ref="B1:K1"/>
    <mergeCell ref="A5:K5"/>
    <mergeCell ref="I3:K3"/>
    <mergeCell ref="I4:K4"/>
    <mergeCell ref="D3:H3"/>
    <mergeCell ref="A3:C3"/>
    <mergeCell ref="A4:C4"/>
    <mergeCell ref="D4:H4"/>
    <mergeCell ref="A2:K2"/>
    <mergeCell ref="A10:K10"/>
    <mergeCell ref="A11:K11"/>
    <mergeCell ref="A12:K12"/>
    <mergeCell ref="A13:K13"/>
    <mergeCell ref="A14:B17"/>
    <mergeCell ref="C14:K14"/>
    <mergeCell ref="C15:J16"/>
    <mergeCell ref="C17:K17"/>
    <mergeCell ref="A152:K157"/>
    <mergeCell ref="A158:K158"/>
    <mergeCell ref="A150:K150"/>
    <mergeCell ref="I41:K41"/>
    <mergeCell ref="I42:K42"/>
    <mergeCell ref="I43:K43"/>
    <mergeCell ref="I44:K44"/>
    <mergeCell ref="I45:K45"/>
    <mergeCell ref="I47:K47"/>
    <mergeCell ref="I46:K46"/>
    <mergeCell ref="A163:K163"/>
    <mergeCell ref="B165:D165"/>
    <mergeCell ref="G165:H165"/>
    <mergeCell ref="I165:K165"/>
    <mergeCell ref="A164:K164"/>
    <mergeCell ref="A161:K161"/>
    <mergeCell ref="B162:D162"/>
    <mergeCell ref="G162:H162"/>
    <mergeCell ref="I162:K162"/>
    <mergeCell ref="A176:K176"/>
    <mergeCell ref="A177:K177"/>
    <mergeCell ref="B178:I178"/>
    <mergeCell ref="J178:K178"/>
    <mergeCell ref="A166:K166"/>
    <mergeCell ref="A168:K168"/>
    <mergeCell ref="A169:K174"/>
    <mergeCell ref="A175:K175"/>
    <mergeCell ref="A167:K167"/>
    <mergeCell ref="B181:I181"/>
    <mergeCell ref="J181:K181"/>
    <mergeCell ref="B182:I182"/>
    <mergeCell ref="J182:K182"/>
    <mergeCell ref="B179:I179"/>
    <mergeCell ref="J179:K179"/>
    <mergeCell ref="B180:I180"/>
    <mergeCell ref="J180:K180"/>
    <mergeCell ref="B185:I185"/>
    <mergeCell ref="J185:K185"/>
    <mergeCell ref="B186:I186"/>
    <mergeCell ref="J186:K186"/>
    <mergeCell ref="B183:I183"/>
    <mergeCell ref="J183:K183"/>
    <mergeCell ref="B184:I184"/>
    <mergeCell ref="J184:K184"/>
    <mergeCell ref="J189:K189"/>
    <mergeCell ref="B190:I190"/>
    <mergeCell ref="J190:K190"/>
    <mergeCell ref="B187:I187"/>
    <mergeCell ref="J187:K187"/>
    <mergeCell ref="B188:I188"/>
    <mergeCell ref="J188:K188"/>
    <mergeCell ref="B196:I196"/>
    <mergeCell ref="J196:K196"/>
    <mergeCell ref="B193:I193"/>
    <mergeCell ref="J193:K193"/>
    <mergeCell ref="B194:I194"/>
    <mergeCell ref="J194:K194"/>
    <mergeCell ref="A18:K18"/>
    <mergeCell ref="A19:K19"/>
    <mergeCell ref="A20:K20"/>
    <mergeCell ref="B195:I195"/>
    <mergeCell ref="J195:K195"/>
    <mergeCell ref="B191:I191"/>
    <mergeCell ref="J191:K191"/>
    <mergeCell ref="B192:I192"/>
    <mergeCell ref="J192:K192"/>
    <mergeCell ref="B189:I189"/>
    <mergeCell ref="I48:K48"/>
    <mergeCell ref="I49:K49"/>
    <mergeCell ref="I50:K50"/>
    <mergeCell ref="A6:K6"/>
    <mergeCell ref="A34:K34"/>
    <mergeCell ref="I39:K39"/>
    <mergeCell ref="I40:K40"/>
    <mergeCell ref="A7:K7"/>
    <mergeCell ref="A8:K8"/>
    <mergeCell ref="A9:K9"/>
    <mergeCell ref="I55:K55"/>
    <mergeCell ref="I56:K56"/>
    <mergeCell ref="I57:K57"/>
    <mergeCell ref="I58:K58"/>
    <mergeCell ref="I51:K51"/>
    <mergeCell ref="I52:K52"/>
    <mergeCell ref="I53:K53"/>
    <mergeCell ref="I54:K54"/>
    <mergeCell ref="A63:K63"/>
    <mergeCell ref="B64:H64"/>
    <mergeCell ref="I64:K64"/>
    <mergeCell ref="A65:K65"/>
    <mergeCell ref="I59:K59"/>
    <mergeCell ref="A60:K60"/>
    <mergeCell ref="A61:K61"/>
    <mergeCell ref="A62:K62"/>
    <mergeCell ref="A67:K67"/>
    <mergeCell ref="E76:K76"/>
    <mergeCell ref="E77:K77"/>
    <mergeCell ref="A73:D73"/>
    <mergeCell ref="A74:D74"/>
    <mergeCell ref="A76:D76"/>
    <mergeCell ref="A77:D77"/>
    <mergeCell ref="E68:K68"/>
    <mergeCell ref="E71:K71"/>
    <mergeCell ref="E72:K72"/>
    <mergeCell ref="E73:K73"/>
    <mergeCell ref="E74:K74"/>
    <mergeCell ref="A71:D71"/>
    <mergeCell ref="A72:D72"/>
    <mergeCell ref="A68:D68"/>
    <mergeCell ref="E69:K69"/>
    <mergeCell ref="E70:K70"/>
    <mergeCell ref="D80:K80"/>
    <mergeCell ref="A80:C80"/>
    <mergeCell ref="A82:D82"/>
    <mergeCell ref="E82:K82"/>
    <mergeCell ref="A81:K81"/>
    <mergeCell ref="A78:K78"/>
    <mergeCell ref="A94:K94"/>
    <mergeCell ref="H98:I98"/>
    <mergeCell ref="J98:K98"/>
    <mergeCell ref="D95:K95"/>
    <mergeCell ref="A95:C95"/>
    <mergeCell ref="A83:D83"/>
    <mergeCell ref="E83:K83"/>
    <mergeCell ref="A88:K88"/>
    <mergeCell ref="A89:K89"/>
    <mergeCell ref="A92:K92"/>
    <mergeCell ref="A99:K99"/>
    <mergeCell ref="A101:K101"/>
    <mergeCell ref="A100:K100"/>
    <mergeCell ref="D112:K112"/>
    <mergeCell ref="A112:C112"/>
    <mergeCell ref="A105:K105"/>
    <mergeCell ref="E106:K106"/>
    <mergeCell ref="E107:K107"/>
    <mergeCell ref="E108:K108"/>
    <mergeCell ref="A110:K110"/>
    <mergeCell ref="A111:K111"/>
    <mergeCell ref="A106:D106"/>
    <mergeCell ref="A107:D107"/>
    <mergeCell ref="A108:D108"/>
    <mergeCell ref="A109:D109"/>
    <mergeCell ref="E109:K109"/>
    <mergeCell ref="A113:K113"/>
    <mergeCell ref="A129:K129"/>
    <mergeCell ref="A114:D114"/>
    <mergeCell ref="E114:K114"/>
    <mergeCell ref="A119:K119"/>
    <mergeCell ref="A122:K122"/>
    <mergeCell ref="A116:D116"/>
    <mergeCell ref="E116:F116"/>
    <mergeCell ref="G116:K116"/>
    <mergeCell ref="A118:D118"/>
    <mergeCell ref="E118:F118"/>
    <mergeCell ref="G118:K118"/>
    <mergeCell ref="A120:K120"/>
    <mergeCell ref="A121:K121"/>
    <mergeCell ref="A117:K117"/>
    <mergeCell ref="A115:K115"/>
    <mergeCell ref="A124:K124"/>
    <mergeCell ref="D123:K123"/>
    <mergeCell ref="A123:C123"/>
    <mergeCell ref="A125:C125"/>
    <mergeCell ref="D125:E125"/>
    <mergeCell ref="F125:K125"/>
    <mergeCell ref="A131:K131"/>
    <mergeCell ref="A133:K133"/>
    <mergeCell ref="A132:C132"/>
    <mergeCell ref="D132:K132"/>
    <mergeCell ref="A126:K126"/>
    <mergeCell ref="A127:K127"/>
    <mergeCell ref="B130:H130"/>
    <mergeCell ref="I130:K130"/>
    <mergeCell ref="A128:K128"/>
    <mergeCell ref="A137:K137"/>
    <mergeCell ref="A139:K139"/>
    <mergeCell ref="A134:C134"/>
    <mergeCell ref="A135:C135"/>
    <mergeCell ref="A136:C136"/>
    <mergeCell ref="D134:K134"/>
    <mergeCell ref="D135:K135"/>
    <mergeCell ref="D136:K136"/>
    <mergeCell ref="A138:K138"/>
    <mergeCell ref="A93:K93"/>
    <mergeCell ref="D104:K104"/>
    <mergeCell ref="A104:C104"/>
    <mergeCell ref="A102:K102"/>
    <mergeCell ref="A103:K103"/>
    <mergeCell ref="A96:K96"/>
    <mergeCell ref="A97:K97"/>
    <mergeCell ref="D98:E98"/>
    <mergeCell ref="A98:C98"/>
    <mergeCell ref="F98:G98"/>
    <mergeCell ref="A148:K148"/>
    <mergeCell ref="A149:K149"/>
    <mergeCell ref="A159:K159"/>
    <mergeCell ref="A160:K160"/>
    <mergeCell ref="A147:K147"/>
    <mergeCell ref="D140:K140"/>
    <mergeCell ref="A140:C140"/>
    <mergeCell ref="A141:K141"/>
    <mergeCell ref="A142:K142"/>
    <mergeCell ref="A151:K151"/>
  </mergeCells>
  <printOptions horizontalCentered="1"/>
  <pageMargins left="0.4" right="0.4" top="1.75" bottom="0.5" header="0.5" footer="0.3"/>
  <pageSetup fitToHeight="0" fitToWidth="1" horizontalDpi="600" verticalDpi="600" orientation="portrait" scale="75" r:id="rId3"/>
  <headerFooter alignWithMargins="0">
    <oddHeader>&amp;L&amp;G&amp;C&amp;"Arial,Bold"&amp;16
CHAPTER 4
ESTIMATING WALL FIRE
FLAME HEIGHT&amp;R&amp;"Arial,Bold"&amp;16
Version 1805.1
(English Units)</oddHeader>
    <oddFooter>&amp;L&amp;F&amp;CPage &amp;P of &amp;N&amp;R&amp;D  &amp;T</oddFooter>
  </headerFooter>
  <rowBreaks count="4" manualBreakCount="4">
    <brk id="60" max="255" man="1"/>
    <brk id="99" max="255" man="1"/>
    <brk id="126" max="255" man="1"/>
    <brk id="176" max="255" man="1"/>
  </rowBreaks>
  <ignoredErrors>
    <ignoredError sqref="A179:A180" numberStoredAsText="1"/>
  </ignoredErrors>
  <drawing r:id="rId1"/>
  <legacyDrawingHF r:id="rId2"/>
</worksheet>
</file>

<file path=xl/worksheets/sheet2.xml><?xml version="1.0" encoding="utf-8"?>
<worksheet xmlns="http://schemas.openxmlformats.org/spreadsheetml/2006/main" xmlns:r="http://schemas.openxmlformats.org/officeDocument/2006/relationships">
  <sheetPr codeName="Sheet3">
    <pageSetUpPr fitToPage="1"/>
  </sheetPr>
  <dimension ref="A1:K194"/>
  <sheetViews>
    <sheetView showGridLines="0" showRowColHeaders="0" zoomScale="115" zoomScaleNormal="115" zoomScaleSheetLayoutView="75" zoomScalePageLayoutView="0" workbookViewId="0" topLeftCell="A1">
      <selection activeCell="A2" sqref="A2:K2"/>
    </sheetView>
  </sheetViews>
  <sheetFormatPr defaultColWidth="9.140625" defaultRowHeight="12.75"/>
  <cols>
    <col min="1" max="1" width="12.7109375" style="7" customWidth="1"/>
    <col min="2" max="2" width="13.28125" style="7" customWidth="1"/>
    <col min="3" max="5" width="10.7109375" style="7" customWidth="1"/>
    <col min="6" max="6" width="12.7109375" style="7" customWidth="1"/>
    <col min="7" max="8" width="10.7109375" style="7" customWidth="1"/>
    <col min="9" max="11" width="12.7109375" style="7" customWidth="1"/>
    <col min="12" max="16384" width="9.140625" style="7" customWidth="1"/>
  </cols>
  <sheetData>
    <row r="1" spans="1:11" ht="18" customHeight="1">
      <c r="A1" s="12"/>
      <c r="B1" s="26"/>
      <c r="C1" s="26"/>
      <c r="D1" s="26"/>
      <c r="E1" s="26"/>
      <c r="F1" s="26"/>
      <c r="G1" s="26"/>
      <c r="H1" s="26"/>
      <c r="I1" s="26"/>
      <c r="J1" s="26"/>
      <c r="K1" s="26"/>
    </row>
    <row r="2" spans="1:11" ht="18" customHeight="1">
      <c r="A2" s="212" t="s">
        <v>136</v>
      </c>
      <c r="B2" s="212"/>
      <c r="C2" s="212"/>
      <c r="D2" s="212"/>
      <c r="E2" s="212"/>
      <c r="F2" s="212"/>
      <c r="G2" s="212"/>
      <c r="H2" s="212"/>
      <c r="I2" s="212"/>
      <c r="J2" s="212"/>
      <c r="K2" s="212"/>
    </row>
    <row r="3" spans="1:11" ht="18" customHeight="1">
      <c r="A3" s="26"/>
      <c r="B3" s="26"/>
      <c r="C3" s="26"/>
      <c r="D3" s="144" t="s">
        <v>81</v>
      </c>
      <c r="E3" s="144"/>
      <c r="F3" s="144"/>
      <c r="G3" s="144"/>
      <c r="H3" s="144"/>
      <c r="I3" s="142" t="s">
        <v>61</v>
      </c>
      <c r="J3" s="142"/>
      <c r="K3" s="142"/>
    </row>
    <row r="4" spans="1:11" ht="18" customHeight="1">
      <c r="A4" s="26"/>
      <c r="B4" s="26"/>
      <c r="C4" s="26"/>
      <c r="D4" s="144" t="s">
        <v>82</v>
      </c>
      <c r="E4" s="144"/>
      <c r="F4" s="144"/>
      <c r="G4" s="144"/>
      <c r="H4" s="144"/>
      <c r="I4" s="143" t="s">
        <v>75</v>
      </c>
      <c r="J4" s="143"/>
      <c r="K4" s="143"/>
    </row>
    <row r="5" spans="1:11" ht="13.5" customHeight="1">
      <c r="A5" s="26"/>
      <c r="B5" s="26"/>
      <c r="C5" s="26"/>
      <c r="D5" s="26"/>
      <c r="E5" s="26"/>
      <c r="F5" s="26"/>
      <c r="G5" s="26"/>
      <c r="H5" s="26"/>
      <c r="I5" s="26"/>
      <c r="J5" s="26"/>
      <c r="K5" s="26"/>
    </row>
    <row r="6" spans="1:11" ht="13.5" customHeight="1">
      <c r="A6" s="26"/>
      <c r="B6" s="26"/>
      <c r="C6" s="26"/>
      <c r="D6" s="26"/>
      <c r="E6" s="26"/>
      <c r="F6" s="26"/>
      <c r="G6" s="26"/>
      <c r="H6" s="26"/>
      <c r="I6" s="26"/>
      <c r="J6" s="26"/>
      <c r="K6" s="26"/>
    </row>
    <row r="7" spans="1:11" ht="15" customHeight="1">
      <c r="A7" s="56" t="s">
        <v>41</v>
      </c>
      <c r="B7" s="57"/>
      <c r="C7" s="57"/>
      <c r="D7" s="57"/>
      <c r="E7" s="57"/>
      <c r="F7" s="57"/>
      <c r="G7" s="57"/>
      <c r="H7" s="57"/>
      <c r="I7" s="57"/>
      <c r="J7" s="57"/>
      <c r="K7" s="58"/>
    </row>
    <row r="8" spans="1:11" ht="15" customHeight="1">
      <c r="A8" s="59" t="s">
        <v>48</v>
      </c>
      <c r="B8" s="60"/>
      <c r="C8" s="60"/>
      <c r="D8" s="60"/>
      <c r="E8" s="60"/>
      <c r="F8" s="60"/>
      <c r="G8" s="60"/>
      <c r="H8" s="60"/>
      <c r="I8" s="60"/>
      <c r="J8" s="60"/>
      <c r="K8" s="61"/>
    </row>
    <row r="9" spans="1:11" ht="15" customHeight="1">
      <c r="A9" s="62" t="s">
        <v>69</v>
      </c>
      <c r="B9" s="63"/>
      <c r="C9" s="63"/>
      <c r="D9" s="63"/>
      <c r="E9" s="63"/>
      <c r="F9" s="63"/>
      <c r="G9" s="63"/>
      <c r="H9" s="63"/>
      <c r="I9" s="63"/>
      <c r="J9" s="63"/>
      <c r="K9" s="64"/>
    </row>
    <row r="10" spans="1:11" ht="15" customHeight="1">
      <c r="A10" s="128" t="s">
        <v>70</v>
      </c>
      <c r="B10" s="67"/>
      <c r="C10" s="67"/>
      <c r="D10" s="67"/>
      <c r="E10" s="67"/>
      <c r="F10" s="67"/>
      <c r="G10" s="67"/>
      <c r="H10" s="67"/>
      <c r="I10" s="67"/>
      <c r="J10" s="67"/>
      <c r="K10" s="129"/>
    </row>
    <row r="11" spans="1:11" ht="15" customHeight="1">
      <c r="A11" s="130" t="s">
        <v>71</v>
      </c>
      <c r="B11" s="131"/>
      <c r="C11" s="131"/>
      <c r="D11" s="131"/>
      <c r="E11" s="131"/>
      <c r="F11" s="131"/>
      <c r="G11" s="131"/>
      <c r="H11" s="131"/>
      <c r="I11" s="131"/>
      <c r="J11" s="131"/>
      <c r="K11" s="132"/>
    </row>
    <row r="12" spans="1:11" ht="14.25" customHeight="1">
      <c r="A12" s="26"/>
      <c r="B12" s="26"/>
      <c r="C12" s="26"/>
      <c r="D12" s="26"/>
      <c r="E12" s="26"/>
      <c r="F12" s="26"/>
      <c r="G12" s="26"/>
      <c r="H12" s="26"/>
      <c r="I12" s="26"/>
      <c r="J12" s="26"/>
      <c r="K12" s="26"/>
    </row>
    <row r="13" spans="1:11" ht="14.25" customHeight="1">
      <c r="A13" s="26"/>
      <c r="B13" s="26"/>
      <c r="C13" s="26"/>
      <c r="D13" s="26"/>
      <c r="E13" s="26"/>
      <c r="F13" s="26"/>
      <c r="G13" s="26"/>
      <c r="H13" s="26"/>
      <c r="I13" s="26"/>
      <c r="J13" s="26"/>
      <c r="K13" s="26"/>
    </row>
    <row r="14" spans="1:11" ht="14.25" customHeight="1">
      <c r="A14" s="133" t="s">
        <v>72</v>
      </c>
      <c r="B14" s="134"/>
      <c r="C14" s="26"/>
      <c r="D14" s="26"/>
      <c r="E14" s="26"/>
      <c r="F14" s="26"/>
      <c r="G14" s="26"/>
      <c r="H14" s="26"/>
      <c r="I14" s="26"/>
      <c r="J14" s="26"/>
      <c r="K14" s="26"/>
    </row>
    <row r="15" spans="1:11" ht="24.75" customHeight="1">
      <c r="A15" s="134"/>
      <c r="B15" s="134"/>
      <c r="C15" s="135"/>
      <c r="D15" s="136"/>
      <c r="E15" s="136"/>
      <c r="F15" s="136"/>
      <c r="G15" s="136"/>
      <c r="H15" s="136"/>
      <c r="I15" s="136"/>
      <c r="J15" s="137"/>
      <c r="K15" s="9"/>
    </row>
    <row r="16" spans="1:11" ht="24.75" customHeight="1">
      <c r="A16" s="134"/>
      <c r="B16" s="134"/>
      <c r="C16" s="138"/>
      <c r="D16" s="139"/>
      <c r="E16" s="139"/>
      <c r="F16" s="139"/>
      <c r="G16" s="139"/>
      <c r="H16" s="139"/>
      <c r="I16" s="139"/>
      <c r="J16" s="140"/>
      <c r="K16" s="9"/>
    </row>
    <row r="17" spans="1:11" ht="14.25" customHeight="1">
      <c r="A17" s="134"/>
      <c r="B17" s="134"/>
      <c r="C17" s="26"/>
      <c r="D17" s="26"/>
      <c r="E17" s="26"/>
      <c r="F17" s="26"/>
      <c r="G17" s="26"/>
      <c r="H17" s="26"/>
      <c r="I17" s="26"/>
      <c r="J17" s="26"/>
      <c r="K17" s="26"/>
    </row>
    <row r="18" spans="1:11" ht="14.25" customHeight="1">
      <c r="A18" s="26"/>
      <c r="B18" s="26"/>
      <c r="C18" s="26"/>
      <c r="D18" s="26"/>
      <c r="E18" s="26"/>
      <c r="F18" s="26"/>
      <c r="G18" s="26"/>
      <c r="H18" s="26"/>
      <c r="I18" s="26"/>
      <c r="J18" s="26"/>
      <c r="K18" s="26"/>
    </row>
    <row r="19" spans="1:11" ht="14.25" customHeight="1">
      <c r="A19" s="26"/>
      <c r="B19" s="26"/>
      <c r="C19" s="26"/>
      <c r="D19" s="26"/>
      <c r="E19" s="26"/>
      <c r="F19" s="26"/>
      <c r="G19" s="26"/>
      <c r="H19" s="26"/>
      <c r="I19" s="26"/>
      <c r="J19" s="26"/>
      <c r="K19" s="26"/>
    </row>
    <row r="20" spans="1:11" ht="19.5" customHeight="1" thickBot="1">
      <c r="A20" s="65" t="s">
        <v>0</v>
      </c>
      <c r="B20" s="65"/>
      <c r="C20" s="65"/>
      <c r="D20" s="65"/>
      <c r="E20" s="65"/>
      <c r="F20" s="65"/>
      <c r="G20" s="65"/>
      <c r="H20" s="65"/>
      <c r="I20" s="65"/>
      <c r="J20" s="65"/>
      <c r="K20" s="65"/>
    </row>
    <row r="21" spans="1:11" ht="13.5" customHeight="1" thickTop="1">
      <c r="A21" s="141"/>
      <c r="B21" s="41"/>
      <c r="C21" s="41"/>
      <c r="D21" s="41"/>
      <c r="E21" s="41"/>
      <c r="F21" s="41"/>
      <c r="G21" s="41"/>
      <c r="H21" s="41"/>
      <c r="I21" s="41"/>
      <c r="J21" s="41"/>
      <c r="K21" s="41"/>
    </row>
    <row r="22" spans="2:11" ht="15" customHeight="1">
      <c r="B22" s="48" t="s">
        <v>29</v>
      </c>
      <c r="C22" s="26"/>
      <c r="D22" s="26"/>
      <c r="E22" s="187"/>
      <c r="F22" s="10">
        <v>15</v>
      </c>
      <c r="G22" s="186" t="s">
        <v>27</v>
      </c>
      <c r="H22" s="26"/>
      <c r="I22" s="26"/>
      <c r="J22" s="13">
        <f>(F22*0.003785412)</f>
        <v>0.05678118</v>
      </c>
      <c r="K22" s="14" t="s">
        <v>86</v>
      </c>
    </row>
    <row r="23" spans="2:11" ht="15" customHeight="1">
      <c r="B23" s="48" t="s">
        <v>30</v>
      </c>
      <c r="C23" s="26"/>
      <c r="D23" s="26"/>
      <c r="E23" s="187"/>
      <c r="F23" s="10">
        <v>30</v>
      </c>
      <c r="G23" s="186" t="s">
        <v>76</v>
      </c>
      <c r="H23" s="26"/>
      <c r="I23" s="26"/>
      <c r="J23" s="15">
        <f>F23*(0.3048*0.3048)</f>
        <v>2.7870912000000003</v>
      </c>
      <c r="K23" s="14" t="s">
        <v>87</v>
      </c>
    </row>
    <row r="24" spans="2:11" ht="15" customHeight="1">
      <c r="B24" s="48" t="s">
        <v>3</v>
      </c>
      <c r="C24" s="26"/>
      <c r="D24" s="26"/>
      <c r="E24" s="187"/>
      <c r="F24" s="11">
        <v>0.045</v>
      </c>
      <c r="G24" s="186" t="s">
        <v>77</v>
      </c>
      <c r="H24" s="26"/>
      <c r="I24" s="26"/>
      <c r="J24" s="26"/>
      <c r="K24" s="26"/>
    </row>
    <row r="25" spans="2:11" ht="15" customHeight="1">
      <c r="B25" s="48" t="s">
        <v>28</v>
      </c>
      <c r="C25" s="26"/>
      <c r="D25" s="26"/>
      <c r="E25" s="187"/>
      <c r="F25" s="11">
        <v>44400</v>
      </c>
      <c r="G25" s="186" t="s">
        <v>4</v>
      </c>
      <c r="H25" s="26"/>
      <c r="I25" s="26"/>
      <c r="J25" s="26"/>
      <c r="K25" s="26"/>
    </row>
    <row r="26" spans="2:11" ht="15" customHeight="1">
      <c r="B26" s="48" t="s">
        <v>58</v>
      </c>
      <c r="C26" s="26"/>
      <c r="D26" s="26"/>
      <c r="E26" s="187"/>
      <c r="F26" s="11">
        <v>2.1</v>
      </c>
      <c r="G26" s="186" t="s">
        <v>78</v>
      </c>
      <c r="H26" s="26"/>
      <c r="I26" s="26"/>
      <c r="J26" s="26"/>
      <c r="K26" s="26"/>
    </row>
    <row r="27" spans="1:11" ht="13.5" customHeight="1" thickBot="1">
      <c r="A27" s="26"/>
      <c r="B27" s="26"/>
      <c r="C27" s="26"/>
      <c r="D27" s="26"/>
      <c r="E27" s="26"/>
      <c r="F27" s="26"/>
      <c r="G27" s="26"/>
      <c r="H27" s="26"/>
      <c r="I27" s="26"/>
      <c r="J27" s="26"/>
      <c r="K27" s="26"/>
    </row>
    <row r="28" spans="1:11" ht="24.75" customHeight="1" thickBot="1" thickTop="1">
      <c r="A28" s="40"/>
      <c r="B28" s="40"/>
      <c r="C28" s="40"/>
      <c r="D28" s="40"/>
      <c r="E28" s="215"/>
      <c r="F28" s="16" t="s">
        <v>49</v>
      </c>
      <c r="G28" s="213"/>
      <c r="H28" s="214"/>
      <c r="I28" s="214"/>
      <c r="J28" s="214"/>
      <c r="K28" s="214"/>
    </row>
    <row r="29" spans="1:11" ht="13.5" customHeight="1" thickBot="1" thickTop="1">
      <c r="A29" s="34"/>
      <c r="B29" s="34"/>
      <c r="C29" s="34"/>
      <c r="D29" s="34"/>
      <c r="E29" s="34"/>
      <c r="F29" s="34"/>
      <c r="G29" s="34"/>
      <c r="H29" s="34"/>
      <c r="I29" s="34"/>
      <c r="J29" s="34"/>
      <c r="K29" s="34"/>
    </row>
    <row r="30" spans="1:11" ht="13.5" customHeight="1" thickTop="1">
      <c r="A30" s="41"/>
      <c r="B30" s="41"/>
      <c r="C30" s="41"/>
      <c r="D30" s="41"/>
      <c r="E30" s="41"/>
      <c r="F30" s="41"/>
      <c r="G30" s="41"/>
      <c r="H30" s="41"/>
      <c r="I30" s="41"/>
      <c r="J30" s="41"/>
      <c r="K30" s="41"/>
    </row>
    <row r="31" spans="1:11" ht="19.5" customHeight="1">
      <c r="A31" s="188" t="s">
        <v>36</v>
      </c>
      <c r="B31" s="216"/>
      <c r="C31" s="216"/>
      <c r="D31" s="216"/>
      <c r="E31" s="216"/>
      <c r="F31" s="216"/>
      <c r="G31" s="216"/>
      <c r="H31" s="216"/>
      <c r="I31" s="216"/>
      <c r="J31" s="216"/>
      <c r="K31" s="216"/>
    </row>
    <row r="32" spans="1:11" ht="13.5" customHeight="1">
      <c r="A32" s="188"/>
      <c r="B32" s="26"/>
      <c r="C32" s="26"/>
      <c r="D32" s="26"/>
      <c r="E32" s="26"/>
      <c r="F32" s="26"/>
      <c r="G32" s="26"/>
      <c r="H32" s="26"/>
      <c r="I32" s="26"/>
      <c r="J32" s="26"/>
      <c r="K32" s="26"/>
    </row>
    <row r="33" spans="1:11" ht="19.5" customHeight="1">
      <c r="A33" s="223" t="s">
        <v>88</v>
      </c>
      <c r="B33" s="223"/>
      <c r="C33" s="223"/>
      <c r="D33" s="223"/>
      <c r="E33" s="223"/>
      <c r="F33" s="223"/>
      <c r="G33" s="223"/>
      <c r="H33" s="223"/>
      <c r="I33" s="223"/>
      <c r="J33" s="223"/>
      <c r="K33" s="223"/>
    </row>
    <row r="34" spans="1:11" ht="13.5" customHeight="1" thickBot="1">
      <c r="A34" s="188"/>
      <c r="B34" s="26"/>
      <c r="C34" s="26"/>
      <c r="D34" s="26"/>
      <c r="E34" s="26"/>
      <c r="F34" s="26"/>
      <c r="G34" s="26"/>
      <c r="H34" s="26"/>
      <c r="I34" s="26"/>
      <c r="J34" s="26"/>
      <c r="K34" s="26"/>
    </row>
    <row r="35" spans="1:11" ht="19.5" customHeight="1" thickBot="1">
      <c r="A35" s="150" t="s">
        <v>5</v>
      </c>
      <c r="B35" s="147"/>
      <c r="C35" s="146" t="s">
        <v>44</v>
      </c>
      <c r="D35" s="147"/>
      <c r="E35" s="146" t="s">
        <v>38</v>
      </c>
      <c r="F35" s="147"/>
      <c r="G35" s="146" t="s">
        <v>59</v>
      </c>
      <c r="H35" s="156"/>
      <c r="I35" s="218" t="s">
        <v>39</v>
      </c>
      <c r="J35" s="177"/>
      <c r="K35" s="219"/>
    </row>
    <row r="36" spans="1:11" ht="24.75" customHeight="1" thickBot="1">
      <c r="A36" s="152"/>
      <c r="B36" s="149"/>
      <c r="C36" s="148" t="s">
        <v>121</v>
      </c>
      <c r="D36" s="149"/>
      <c r="E36" s="217" t="s">
        <v>122</v>
      </c>
      <c r="F36" s="159"/>
      <c r="G36" s="148" t="s">
        <v>123</v>
      </c>
      <c r="H36" s="157"/>
      <c r="I36" s="220"/>
      <c r="J36" s="221"/>
      <c r="K36" s="222"/>
    </row>
    <row r="37" spans="1:11" ht="13.5" customHeight="1">
      <c r="A37" s="173" t="s">
        <v>13</v>
      </c>
      <c r="B37" s="171"/>
      <c r="C37" s="154">
        <v>0.041</v>
      </c>
      <c r="D37" s="171"/>
      <c r="E37" s="227">
        <v>25800</v>
      </c>
      <c r="F37" s="168"/>
      <c r="G37" s="224">
        <v>1.9</v>
      </c>
      <c r="H37" s="225"/>
      <c r="I37" s="182" t="s">
        <v>140</v>
      </c>
      <c r="J37" s="183"/>
      <c r="K37" s="183"/>
    </row>
    <row r="38" spans="1:11" ht="13.5" customHeight="1">
      <c r="A38" s="175" t="s">
        <v>9</v>
      </c>
      <c r="B38" s="172"/>
      <c r="C38" s="160">
        <v>0.085</v>
      </c>
      <c r="D38" s="172"/>
      <c r="E38" s="226">
        <v>40100</v>
      </c>
      <c r="F38" s="170"/>
      <c r="G38" s="162">
        <v>2.7</v>
      </c>
      <c r="H38" s="163"/>
      <c r="I38" s="184" t="s">
        <v>139</v>
      </c>
      <c r="J38" s="185"/>
      <c r="K38" s="185"/>
    </row>
    <row r="39" spans="1:11" ht="13.5" customHeight="1">
      <c r="A39" s="175" t="s">
        <v>9</v>
      </c>
      <c r="B39" s="172"/>
      <c r="C39" s="160">
        <v>0.048</v>
      </c>
      <c r="D39" s="172"/>
      <c r="E39" s="226">
        <v>44700</v>
      </c>
      <c r="F39" s="170"/>
      <c r="G39" s="162">
        <v>3.6</v>
      </c>
      <c r="H39" s="163"/>
      <c r="I39" s="50"/>
      <c r="J39" s="26"/>
      <c r="K39" s="26"/>
    </row>
    <row r="40" spans="1:11" ht="13.5" customHeight="1">
      <c r="A40" s="175" t="s">
        <v>8</v>
      </c>
      <c r="B40" s="172"/>
      <c r="C40" s="160">
        <v>0.078</v>
      </c>
      <c r="D40" s="172"/>
      <c r="E40" s="226">
        <v>45700</v>
      </c>
      <c r="F40" s="170"/>
      <c r="G40" s="162">
        <v>2.7</v>
      </c>
      <c r="H40" s="163"/>
      <c r="I40" s="50"/>
      <c r="J40" s="26"/>
      <c r="K40" s="26"/>
    </row>
    <row r="41" spans="1:11" ht="13.5" customHeight="1">
      <c r="A41" s="175" t="s">
        <v>21</v>
      </c>
      <c r="B41" s="172"/>
      <c r="C41" s="160">
        <v>0.034</v>
      </c>
      <c r="D41" s="172"/>
      <c r="E41" s="226">
        <v>42600</v>
      </c>
      <c r="F41" s="170"/>
      <c r="G41" s="162">
        <v>2.8</v>
      </c>
      <c r="H41" s="163"/>
      <c r="I41" s="50"/>
      <c r="J41" s="26"/>
      <c r="K41" s="26"/>
    </row>
    <row r="42" spans="1:11" ht="13.5" customHeight="1">
      <c r="A42" s="175" t="s">
        <v>25</v>
      </c>
      <c r="B42" s="172"/>
      <c r="C42" s="160">
        <v>0.045</v>
      </c>
      <c r="D42" s="172"/>
      <c r="E42" s="226">
        <v>44400</v>
      </c>
      <c r="F42" s="170"/>
      <c r="G42" s="162">
        <v>2.1</v>
      </c>
      <c r="H42" s="163"/>
      <c r="I42" s="50"/>
      <c r="J42" s="26"/>
      <c r="K42" s="26"/>
    </row>
    <row r="43" spans="1:11" ht="13.5" customHeight="1">
      <c r="A43" s="175" t="s">
        <v>15</v>
      </c>
      <c r="B43" s="172"/>
      <c r="C43" s="160">
        <v>0.085</v>
      </c>
      <c r="D43" s="172"/>
      <c r="E43" s="226">
        <v>34200</v>
      </c>
      <c r="F43" s="170"/>
      <c r="G43" s="162">
        <v>0.7</v>
      </c>
      <c r="H43" s="163"/>
      <c r="I43" s="50"/>
      <c r="J43" s="26"/>
      <c r="K43" s="26"/>
    </row>
    <row r="44" spans="1:11" ht="13.5" customHeight="1">
      <c r="A44" s="175" t="s">
        <v>14</v>
      </c>
      <c r="B44" s="172"/>
      <c r="C44" s="160">
        <v>0.018</v>
      </c>
      <c r="D44" s="172"/>
      <c r="E44" s="226">
        <v>26200</v>
      </c>
      <c r="F44" s="170"/>
      <c r="G44" s="162">
        <v>5.4</v>
      </c>
      <c r="H44" s="163"/>
      <c r="I44" s="50"/>
      <c r="J44" s="26"/>
      <c r="K44" s="26"/>
    </row>
    <row r="45" spans="1:11" ht="13.5" customHeight="1">
      <c r="A45" s="175" t="s">
        <v>7</v>
      </c>
      <c r="B45" s="172"/>
      <c r="C45" s="160">
        <v>0.015</v>
      </c>
      <c r="D45" s="172"/>
      <c r="E45" s="226">
        <v>26800</v>
      </c>
      <c r="F45" s="170"/>
      <c r="G45" s="162">
        <v>100</v>
      </c>
      <c r="H45" s="163"/>
      <c r="I45" s="50"/>
      <c r="J45" s="26"/>
      <c r="K45" s="26"/>
    </row>
    <row r="46" spans="1:11" ht="13.5" customHeight="1">
      <c r="A46" s="175" t="s">
        <v>20</v>
      </c>
      <c r="B46" s="172"/>
      <c r="C46" s="160">
        <v>0.035</v>
      </c>
      <c r="D46" s="172"/>
      <c r="E46" s="226">
        <v>39700</v>
      </c>
      <c r="F46" s="170"/>
      <c r="G46" s="162">
        <v>1.7</v>
      </c>
      <c r="H46" s="163"/>
      <c r="I46" s="50"/>
      <c r="J46" s="26"/>
      <c r="K46" s="26"/>
    </row>
    <row r="47" spans="1:11" ht="13.5" customHeight="1">
      <c r="A47" s="175" t="s">
        <v>16</v>
      </c>
      <c r="B47" s="172"/>
      <c r="C47" s="160">
        <v>0.055</v>
      </c>
      <c r="D47" s="172"/>
      <c r="E47" s="226">
        <v>43700</v>
      </c>
      <c r="F47" s="170"/>
      <c r="G47" s="162">
        <v>2.1</v>
      </c>
      <c r="H47" s="163"/>
      <c r="I47" s="50"/>
      <c r="J47" s="26"/>
      <c r="K47" s="26"/>
    </row>
    <row r="48" spans="1:11" ht="13.5" customHeight="1">
      <c r="A48" s="175" t="s">
        <v>11</v>
      </c>
      <c r="B48" s="172"/>
      <c r="C48" s="160">
        <v>0.101</v>
      </c>
      <c r="D48" s="172"/>
      <c r="E48" s="226">
        <v>44600</v>
      </c>
      <c r="F48" s="170"/>
      <c r="G48" s="162">
        <v>1.1</v>
      </c>
      <c r="H48" s="163"/>
      <c r="I48" s="50"/>
      <c r="J48" s="26"/>
      <c r="K48" s="26"/>
    </row>
    <row r="49" spans="1:11" ht="13.5" customHeight="1">
      <c r="A49" s="175" t="s">
        <v>10</v>
      </c>
      <c r="B49" s="172"/>
      <c r="C49" s="160">
        <v>0.074</v>
      </c>
      <c r="D49" s="172"/>
      <c r="E49" s="226">
        <v>44700</v>
      </c>
      <c r="F49" s="170"/>
      <c r="G49" s="162">
        <v>1.9</v>
      </c>
      <c r="H49" s="163"/>
      <c r="I49" s="50"/>
      <c r="J49" s="26"/>
      <c r="K49" s="26"/>
    </row>
    <row r="50" spans="1:11" ht="13.5" customHeight="1">
      <c r="A50" s="175" t="s">
        <v>17</v>
      </c>
      <c r="B50" s="172"/>
      <c r="C50" s="160">
        <v>0.051</v>
      </c>
      <c r="D50" s="172"/>
      <c r="E50" s="226">
        <v>43500</v>
      </c>
      <c r="F50" s="170"/>
      <c r="G50" s="162">
        <v>3.6</v>
      </c>
      <c r="H50" s="163"/>
      <c r="I50" s="50"/>
      <c r="J50" s="26"/>
      <c r="K50" s="26"/>
    </row>
    <row r="51" spans="1:11" ht="13.5" customHeight="1">
      <c r="A51" s="175" t="s">
        <v>18</v>
      </c>
      <c r="B51" s="172"/>
      <c r="C51" s="160">
        <v>0.054</v>
      </c>
      <c r="D51" s="172"/>
      <c r="E51" s="226">
        <v>43000</v>
      </c>
      <c r="F51" s="170"/>
      <c r="G51" s="162">
        <v>1.6</v>
      </c>
      <c r="H51" s="163"/>
      <c r="I51" s="50"/>
      <c r="J51" s="26"/>
      <c r="K51" s="26"/>
    </row>
    <row r="52" spans="1:11" ht="13.5" customHeight="1">
      <c r="A52" s="175" t="s">
        <v>43</v>
      </c>
      <c r="B52" s="172"/>
      <c r="C52" s="160">
        <v>0.039</v>
      </c>
      <c r="D52" s="172"/>
      <c r="E52" s="226">
        <v>43200</v>
      </c>
      <c r="F52" s="170"/>
      <c r="G52" s="162">
        <v>3.5</v>
      </c>
      <c r="H52" s="163"/>
      <c r="I52" s="50"/>
      <c r="J52" s="26"/>
      <c r="K52" s="26"/>
    </row>
    <row r="53" spans="1:11" ht="13.5" customHeight="1">
      <c r="A53" s="175" t="s">
        <v>26</v>
      </c>
      <c r="B53" s="172"/>
      <c r="C53" s="160">
        <v>0.039</v>
      </c>
      <c r="D53" s="172"/>
      <c r="E53" s="226">
        <v>46000</v>
      </c>
      <c r="F53" s="170"/>
      <c r="G53" s="162">
        <v>0.7</v>
      </c>
      <c r="H53" s="163"/>
      <c r="I53" s="50"/>
      <c r="J53" s="26"/>
      <c r="K53" s="26"/>
    </row>
    <row r="54" spans="1:11" ht="13.5" customHeight="1">
      <c r="A54" s="175" t="s">
        <v>6</v>
      </c>
      <c r="B54" s="172"/>
      <c r="C54" s="160">
        <v>0.017</v>
      </c>
      <c r="D54" s="172"/>
      <c r="E54" s="226">
        <v>20000</v>
      </c>
      <c r="F54" s="170"/>
      <c r="G54" s="162">
        <v>100</v>
      </c>
      <c r="H54" s="163"/>
      <c r="I54" s="50"/>
      <c r="J54" s="26"/>
      <c r="K54" s="26"/>
    </row>
    <row r="55" spans="1:11" ht="13.5" customHeight="1">
      <c r="A55" s="175" t="s">
        <v>85</v>
      </c>
      <c r="B55" s="172"/>
      <c r="C55" s="160">
        <v>0.005</v>
      </c>
      <c r="D55" s="172"/>
      <c r="E55" s="226">
        <v>28100</v>
      </c>
      <c r="F55" s="170"/>
      <c r="G55" s="162">
        <v>100</v>
      </c>
      <c r="H55" s="163"/>
      <c r="I55" s="50"/>
      <c r="J55" s="26"/>
      <c r="K55" s="26"/>
    </row>
    <row r="56" spans="1:11" ht="13.5" customHeight="1">
      <c r="A56" s="175" t="s">
        <v>19</v>
      </c>
      <c r="B56" s="172"/>
      <c r="C56" s="160">
        <v>0.039</v>
      </c>
      <c r="D56" s="172"/>
      <c r="E56" s="226">
        <v>46000</v>
      </c>
      <c r="F56" s="170"/>
      <c r="G56" s="162">
        <v>0.7</v>
      </c>
      <c r="H56" s="163"/>
      <c r="I56" s="50"/>
      <c r="J56" s="26"/>
      <c r="K56" s="26"/>
    </row>
    <row r="57" spans="1:11" ht="13.5" customHeight="1">
      <c r="A57" s="175" t="s">
        <v>12</v>
      </c>
      <c r="B57" s="172"/>
      <c r="C57" s="160">
        <v>0.09</v>
      </c>
      <c r="D57" s="172"/>
      <c r="E57" s="226">
        <v>40800</v>
      </c>
      <c r="F57" s="170"/>
      <c r="G57" s="162">
        <v>1.4</v>
      </c>
      <c r="H57" s="163"/>
      <c r="I57" s="50"/>
      <c r="J57" s="26"/>
      <c r="K57" s="26"/>
    </row>
    <row r="58" spans="1:11" ht="13.5" customHeight="1">
      <c r="A58" s="175" t="s">
        <v>52</v>
      </c>
      <c r="B58" s="172"/>
      <c r="C58" s="160" t="s">
        <v>53</v>
      </c>
      <c r="D58" s="172"/>
      <c r="E58" s="226" t="s">
        <v>53</v>
      </c>
      <c r="F58" s="170"/>
      <c r="G58" s="162" t="s">
        <v>53</v>
      </c>
      <c r="H58" s="163"/>
      <c r="I58" s="50"/>
      <c r="J58" s="26"/>
      <c r="K58" s="26"/>
    </row>
    <row r="59" spans="1:11" ht="15" customHeight="1" thickBot="1">
      <c r="A59" s="164" t="s">
        <v>142</v>
      </c>
      <c r="B59" s="228"/>
      <c r="C59" s="228"/>
      <c r="D59" s="228"/>
      <c r="E59" s="228"/>
      <c r="F59" s="228"/>
      <c r="G59" s="228"/>
      <c r="H59" s="229"/>
      <c r="I59" s="50"/>
      <c r="J59" s="26"/>
      <c r="K59" s="26"/>
    </row>
    <row r="60" spans="1:11" ht="13.5" customHeight="1">
      <c r="A60" s="51"/>
      <c r="B60" s="26"/>
      <c r="C60" s="26"/>
      <c r="D60" s="26"/>
      <c r="E60" s="26"/>
      <c r="F60" s="26"/>
      <c r="G60" s="26"/>
      <c r="H60" s="26"/>
      <c r="I60" s="26"/>
      <c r="J60" s="26"/>
      <c r="K60" s="26"/>
    </row>
    <row r="61" spans="1:11" ht="13.5" customHeight="1" thickBot="1">
      <c r="A61" s="51"/>
      <c r="B61" s="26"/>
      <c r="C61" s="26"/>
      <c r="D61" s="26"/>
      <c r="E61" s="26"/>
      <c r="F61" s="26"/>
      <c r="G61" s="26"/>
      <c r="H61" s="26"/>
      <c r="I61" s="26"/>
      <c r="J61" s="26"/>
      <c r="K61" s="26"/>
    </row>
    <row r="62" spans="1:11" ht="15" customHeight="1" thickTop="1">
      <c r="A62" s="52"/>
      <c r="B62" s="41"/>
      <c r="C62" s="41"/>
      <c r="D62" s="41"/>
      <c r="E62" s="41"/>
      <c r="F62" s="41"/>
      <c r="G62" s="41"/>
      <c r="H62" s="41"/>
      <c r="I62" s="41"/>
      <c r="J62" s="41"/>
      <c r="K62" s="41"/>
    </row>
    <row r="63" spans="1:11" ht="24.75" customHeight="1">
      <c r="A63" s="27" t="s">
        <v>22</v>
      </c>
      <c r="B63" s="24"/>
      <c r="C63" s="24"/>
      <c r="D63" s="24"/>
      <c r="E63" s="24"/>
      <c r="F63" s="24"/>
      <c r="G63" s="24"/>
      <c r="H63" s="24"/>
      <c r="I63" s="24"/>
      <c r="J63" s="24"/>
      <c r="K63" s="24"/>
    </row>
    <row r="64" spans="2:11" ht="15" customHeight="1">
      <c r="B64" s="35" t="s">
        <v>143</v>
      </c>
      <c r="C64" s="230"/>
      <c r="D64" s="230"/>
      <c r="E64" s="230"/>
      <c r="F64" s="230"/>
      <c r="G64" s="230"/>
      <c r="H64" s="230"/>
      <c r="I64" s="26"/>
      <c r="J64" s="26"/>
      <c r="K64" s="26"/>
    </row>
    <row r="65" spans="1:11" ht="15" customHeight="1">
      <c r="A65" s="26"/>
      <c r="B65" s="26"/>
      <c r="C65" s="26"/>
      <c r="D65" s="26"/>
      <c r="E65" s="26"/>
      <c r="F65" s="26"/>
      <c r="G65" s="26"/>
      <c r="H65" s="26"/>
      <c r="I65" s="26"/>
      <c r="J65" s="26"/>
      <c r="K65" s="26"/>
    </row>
    <row r="66" spans="1:11" ht="24.75" customHeight="1">
      <c r="A66" s="193" t="s">
        <v>54</v>
      </c>
      <c r="B66" s="193"/>
      <c r="C66" s="193"/>
      <c r="D66" s="232" t="s">
        <v>102</v>
      </c>
      <c r="E66" s="233"/>
      <c r="F66" s="233"/>
      <c r="G66" s="233"/>
      <c r="H66" s="233"/>
      <c r="I66" s="233"/>
      <c r="J66" s="233"/>
      <c r="K66" s="233"/>
    </row>
    <row r="67" spans="1:11" ht="15" customHeight="1">
      <c r="A67" s="33"/>
      <c r="B67" s="26"/>
      <c r="C67" s="26"/>
      <c r="D67" s="26"/>
      <c r="E67" s="26"/>
      <c r="F67" s="26"/>
      <c r="G67" s="26"/>
      <c r="H67" s="26"/>
      <c r="I67" s="26"/>
      <c r="J67" s="26"/>
      <c r="K67" s="26"/>
    </row>
    <row r="68" spans="1:11" ht="15" customHeight="1">
      <c r="A68" s="32" t="s">
        <v>89</v>
      </c>
      <c r="B68" s="40"/>
      <c r="C68" s="40"/>
      <c r="D68" s="40"/>
      <c r="E68" s="26"/>
      <c r="F68" s="26"/>
      <c r="G68" s="26"/>
      <c r="H68" s="26"/>
      <c r="I68" s="26"/>
      <c r="J68" s="26"/>
      <c r="K68" s="26"/>
    </row>
    <row r="69" spans="1:11" ht="15" customHeight="1">
      <c r="A69" s="32" t="s">
        <v>54</v>
      </c>
      <c r="B69" s="40"/>
      <c r="C69" s="40"/>
      <c r="D69" s="40"/>
      <c r="E69" s="33" t="s">
        <v>95</v>
      </c>
      <c r="F69" s="26"/>
      <c r="G69" s="26"/>
      <c r="H69" s="26"/>
      <c r="I69" s="26"/>
      <c r="J69" s="26"/>
      <c r="K69" s="26"/>
    </row>
    <row r="70" spans="1:11" ht="15" customHeight="1">
      <c r="A70" s="32" t="s">
        <v>90</v>
      </c>
      <c r="B70" s="40"/>
      <c r="C70" s="40"/>
      <c r="D70" s="40"/>
      <c r="E70" s="33" t="s">
        <v>96</v>
      </c>
      <c r="F70" s="26"/>
      <c r="G70" s="26"/>
      <c r="H70" s="26"/>
      <c r="I70" s="26"/>
      <c r="J70" s="26"/>
      <c r="K70" s="26"/>
    </row>
    <row r="71" spans="1:11" ht="15" customHeight="1">
      <c r="A71" s="46" t="s">
        <v>91</v>
      </c>
      <c r="B71" s="40"/>
      <c r="C71" s="40"/>
      <c r="D71" s="40"/>
      <c r="E71" s="33" t="s">
        <v>97</v>
      </c>
      <c r="F71" s="26"/>
      <c r="G71" s="26"/>
      <c r="H71" s="26"/>
      <c r="I71" s="26"/>
      <c r="J71" s="26"/>
      <c r="K71" s="26"/>
    </row>
    <row r="72" spans="1:11" ht="15" customHeight="1">
      <c r="A72" s="32" t="s">
        <v>100</v>
      </c>
      <c r="B72" s="40"/>
      <c r="C72" s="40"/>
      <c r="D72" s="40"/>
      <c r="E72" s="33" t="s">
        <v>101</v>
      </c>
      <c r="F72" s="26"/>
      <c r="G72" s="26"/>
      <c r="H72" s="26"/>
      <c r="I72" s="26"/>
      <c r="J72" s="26"/>
      <c r="K72" s="26"/>
    </row>
    <row r="73" spans="1:11" ht="15" customHeight="1">
      <c r="A73" s="32" t="s">
        <v>92</v>
      </c>
      <c r="B73" s="40"/>
      <c r="C73" s="40"/>
      <c r="D73" s="40"/>
      <c r="E73" s="33" t="s">
        <v>98</v>
      </c>
      <c r="F73" s="26"/>
      <c r="G73" s="26"/>
      <c r="H73" s="26"/>
      <c r="I73" s="26"/>
      <c r="J73" s="26"/>
      <c r="K73" s="26"/>
    </row>
    <row r="74" spans="1:11" ht="15" customHeight="1">
      <c r="A74" s="32" t="s">
        <v>93</v>
      </c>
      <c r="B74" s="40"/>
      <c r="C74" s="40"/>
      <c r="D74" s="40"/>
      <c r="E74" s="33" t="s">
        <v>94</v>
      </c>
      <c r="F74" s="26"/>
      <c r="G74" s="26"/>
      <c r="H74" s="26"/>
      <c r="I74" s="26"/>
      <c r="J74" s="26"/>
      <c r="K74" s="26"/>
    </row>
    <row r="75" spans="1:11" ht="15" customHeight="1">
      <c r="A75" s="33"/>
      <c r="B75" s="26"/>
      <c r="C75" s="26"/>
      <c r="D75" s="26"/>
      <c r="E75" s="26"/>
      <c r="F75" s="26"/>
      <c r="G75" s="26"/>
      <c r="H75" s="26"/>
      <c r="I75" s="26"/>
      <c r="J75" s="26"/>
      <c r="K75" s="26"/>
    </row>
    <row r="76" spans="1:11" ht="15" customHeight="1">
      <c r="A76" s="40"/>
      <c r="B76" s="40"/>
      <c r="C76" s="40"/>
      <c r="D76" s="40"/>
      <c r="E76" s="47" t="s">
        <v>138</v>
      </c>
      <c r="F76" s="26"/>
      <c r="G76" s="26"/>
      <c r="H76" s="26"/>
      <c r="I76" s="26"/>
      <c r="J76" s="26"/>
      <c r="K76" s="26"/>
    </row>
    <row r="77" spans="1:11" ht="15" customHeight="1">
      <c r="A77" s="40"/>
      <c r="B77" s="40"/>
      <c r="C77" s="40"/>
      <c r="D77" s="40"/>
      <c r="E77" s="48" t="s">
        <v>137</v>
      </c>
      <c r="F77" s="26"/>
      <c r="G77" s="26"/>
      <c r="H77" s="26"/>
      <c r="I77" s="26"/>
      <c r="J77" s="26"/>
      <c r="K77" s="26"/>
    </row>
    <row r="78" spans="1:11" ht="15" customHeight="1">
      <c r="A78" s="33"/>
      <c r="B78" s="26"/>
      <c r="C78" s="26"/>
      <c r="D78" s="26"/>
      <c r="E78" s="26"/>
      <c r="F78" s="26"/>
      <c r="G78" s="26"/>
      <c r="H78" s="26"/>
      <c r="I78" s="26"/>
      <c r="J78" s="26"/>
      <c r="K78" s="26"/>
    </row>
    <row r="79" spans="1:11" ht="15" customHeight="1">
      <c r="A79" s="33"/>
      <c r="B79" s="26"/>
      <c r="C79" s="26"/>
      <c r="D79" s="26"/>
      <c r="E79" s="26"/>
      <c r="F79" s="26"/>
      <c r="G79" s="26"/>
      <c r="H79" s="26"/>
      <c r="I79" s="26"/>
      <c r="J79" s="26"/>
      <c r="K79" s="26"/>
    </row>
    <row r="80" spans="1:11" ht="19.5" customHeight="1">
      <c r="A80" s="40"/>
      <c r="B80" s="40"/>
      <c r="C80" s="40"/>
      <c r="D80" s="29" t="s">
        <v>56</v>
      </c>
      <c r="E80" s="29"/>
      <c r="F80" s="29"/>
      <c r="G80" s="29"/>
      <c r="H80" s="29"/>
      <c r="I80" s="29"/>
      <c r="J80" s="29"/>
      <c r="K80" s="29"/>
    </row>
    <row r="81" spans="1:11" ht="15" customHeight="1">
      <c r="A81" s="33"/>
      <c r="B81" s="26"/>
      <c r="C81" s="26"/>
      <c r="D81" s="26"/>
      <c r="E81" s="26"/>
      <c r="F81" s="26"/>
      <c r="G81" s="26"/>
      <c r="H81" s="26"/>
      <c r="I81" s="26"/>
      <c r="J81" s="26"/>
      <c r="K81" s="26"/>
    </row>
    <row r="82" spans="1:11" ht="24.75" customHeight="1">
      <c r="A82" s="39" t="s">
        <v>103</v>
      </c>
      <c r="B82" s="231"/>
      <c r="C82" s="231"/>
      <c r="D82" s="231"/>
      <c r="E82" s="45" t="s">
        <v>104</v>
      </c>
      <c r="F82" s="26"/>
      <c r="G82" s="26"/>
      <c r="H82" s="26"/>
      <c r="I82" s="26"/>
      <c r="J82" s="26"/>
      <c r="K82" s="26"/>
    </row>
    <row r="83" spans="1:11" ht="24.75" customHeight="1">
      <c r="A83" s="39" t="s">
        <v>93</v>
      </c>
      <c r="B83" s="231"/>
      <c r="C83" s="231"/>
      <c r="D83" s="231"/>
      <c r="E83" s="29" t="s">
        <v>105</v>
      </c>
      <c r="F83" s="26"/>
      <c r="G83" s="26"/>
      <c r="H83" s="26"/>
      <c r="I83" s="26"/>
      <c r="J83" s="26"/>
      <c r="K83" s="26"/>
    </row>
    <row r="84" spans="1:11" ht="15" customHeight="1">
      <c r="A84" s="33"/>
      <c r="B84" s="26"/>
      <c r="C84" s="26"/>
      <c r="D84" s="26"/>
      <c r="E84" s="26"/>
      <c r="F84" s="26"/>
      <c r="G84" s="26"/>
      <c r="H84" s="26"/>
      <c r="I84" s="26"/>
      <c r="J84" s="26"/>
      <c r="K84" s="26"/>
    </row>
    <row r="85" spans="1:11" ht="15" customHeight="1">
      <c r="A85" s="32" t="s">
        <v>89</v>
      </c>
      <c r="B85" s="40"/>
      <c r="C85" s="40"/>
      <c r="D85" s="40"/>
      <c r="E85" s="26"/>
      <c r="F85" s="26"/>
      <c r="G85" s="26"/>
      <c r="H85" s="26"/>
      <c r="I85" s="26"/>
      <c r="J85" s="26"/>
      <c r="K85" s="26"/>
    </row>
    <row r="86" spans="1:11" ht="15" customHeight="1">
      <c r="A86" s="32" t="s">
        <v>100</v>
      </c>
      <c r="B86" s="40"/>
      <c r="C86" s="40"/>
      <c r="D86" s="40"/>
      <c r="E86" s="33" t="s">
        <v>99</v>
      </c>
      <c r="F86" s="26"/>
      <c r="G86" s="26"/>
      <c r="H86" s="26"/>
      <c r="I86" s="26"/>
      <c r="J86" s="26"/>
      <c r="K86" s="26"/>
    </row>
    <row r="87" spans="1:11" ht="15" customHeight="1">
      <c r="A87" s="32" t="s">
        <v>93</v>
      </c>
      <c r="B87" s="40"/>
      <c r="C87" s="40"/>
      <c r="D87" s="40"/>
      <c r="E87" s="33" t="s">
        <v>150</v>
      </c>
      <c r="F87" s="26"/>
      <c r="G87" s="26"/>
      <c r="H87" s="26"/>
      <c r="I87" s="26"/>
      <c r="J87" s="26"/>
      <c r="K87" s="26"/>
    </row>
    <row r="88" spans="1:11" ht="15" customHeight="1">
      <c r="A88" s="33"/>
      <c r="B88" s="26"/>
      <c r="C88" s="26"/>
      <c r="D88" s="26"/>
      <c r="E88" s="26"/>
      <c r="F88" s="26"/>
      <c r="G88" s="26"/>
      <c r="H88" s="26"/>
      <c r="I88" s="26"/>
      <c r="J88" s="26"/>
      <c r="K88" s="26"/>
    </row>
    <row r="89" spans="1:11" ht="15" customHeight="1">
      <c r="A89" s="33"/>
      <c r="B89" s="26"/>
      <c r="C89" s="26"/>
      <c r="D89" s="26"/>
      <c r="E89" s="26"/>
      <c r="F89" s="26"/>
      <c r="G89" s="26"/>
      <c r="H89" s="26"/>
      <c r="I89" s="26"/>
      <c r="J89" s="26"/>
      <c r="K89" s="26"/>
    </row>
    <row r="90" spans="1:11" ht="24.75" customHeight="1">
      <c r="A90" s="231" t="s">
        <v>57</v>
      </c>
      <c r="B90" s="231"/>
      <c r="C90" s="231"/>
      <c r="D90" s="231"/>
      <c r="E90" s="38">
        <f>((4*J23)/(3.141592654))^(1/2)</f>
        <v>1.8837820283037057</v>
      </c>
      <c r="F90" s="39"/>
      <c r="G90" s="29" t="s">
        <v>1</v>
      </c>
      <c r="H90" s="29"/>
      <c r="I90" s="29"/>
      <c r="J90" s="29"/>
      <c r="K90" s="29"/>
    </row>
    <row r="91" spans="1:11" ht="15" customHeight="1">
      <c r="A91" s="33"/>
      <c r="B91" s="26"/>
      <c r="C91" s="26"/>
      <c r="D91" s="26"/>
      <c r="E91" s="26"/>
      <c r="F91" s="26"/>
      <c r="G91" s="26"/>
      <c r="H91" s="26"/>
      <c r="I91" s="26"/>
      <c r="J91" s="26"/>
      <c r="K91" s="26"/>
    </row>
    <row r="92" spans="1:11" ht="15" customHeight="1">
      <c r="A92" s="33"/>
      <c r="B92" s="26"/>
      <c r="C92" s="26"/>
      <c r="D92" s="26"/>
      <c r="E92" s="26"/>
      <c r="F92" s="26"/>
      <c r="G92" s="26"/>
      <c r="H92" s="26"/>
      <c r="I92" s="26"/>
      <c r="J92" s="26"/>
      <c r="K92" s="26"/>
    </row>
    <row r="93" spans="1:11" ht="24.75" customHeight="1">
      <c r="A93" s="24" t="s">
        <v>22</v>
      </c>
      <c r="B93" s="24"/>
      <c r="C93" s="24"/>
      <c r="D93" s="24"/>
      <c r="E93" s="24"/>
      <c r="F93" s="24"/>
      <c r="G93" s="24"/>
      <c r="H93" s="24"/>
      <c r="I93" s="24"/>
      <c r="J93" s="24"/>
      <c r="K93" s="24"/>
    </row>
    <row r="94" spans="1:11" ht="15" customHeight="1">
      <c r="A94" s="33"/>
      <c r="B94" s="26"/>
      <c r="C94" s="26"/>
      <c r="D94" s="26"/>
      <c r="E94" s="26"/>
      <c r="F94" s="26"/>
      <c r="G94" s="26"/>
      <c r="H94" s="26"/>
      <c r="I94" s="26"/>
      <c r="J94" s="26"/>
      <c r="K94" s="26"/>
    </row>
    <row r="95" spans="1:11" ht="24.75" customHeight="1">
      <c r="A95" s="193" t="s">
        <v>54</v>
      </c>
      <c r="B95" s="193"/>
      <c r="C95" s="193"/>
      <c r="D95" s="24" t="s">
        <v>102</v>
      </c>
      <c r="E95" s="31"/>
      <c r="F95" s="31"/>
      <c r="G95" s="31"/>
      <c r="H95" s="31"/>
      <c r="I95" s="31"/>
      <c r="J95" s="31"/>
      <c r="K95" s="31"/>
    </row>
    <row r="96" spans="1:11" ht="15" customHeight="1">
      <c r="A96" s="33"/>
      <c r="B96" s="26"/>
      <c r="C96" s="26"/>
      <c r="D96" s="26"/>
      <c r="E96" s="26"/>
      <c r="F96" s="26"/>
      <c r="G96" s="26"/>
      <c r="H96" s="26"/>
      <c r="I96" s="26"/>
      <c r="J96" s="26"/>
      <c r="K96" s="26"/>
    </row>
    <row r="97" spans="1:11" ht="15" customHeight="1">
      <c r="A97" s="33"/>
      <c r="B97" s="26"/>
      <c r="C97" s="26"/>
      <c r="D97" s="26"/>
      <c r="E97" s="26"/>
      <c r="F97" s="26"/>
      <c r="G97" s="26"/>
      <c r="H97" s="26"/>
      <c r="I97" s="26"/>
      <c r="J97" s="26"/>
      <c r="K97" s="26"/>
    </row>
    <row r="98" spans="1:11" ht="24.75" customHeight="1">
      <c r="A98" s="234" t="s">
        <v>23</v>
      </c>
      <c r="B98" s="193"/>
      <c r="C98" s="193"/>
      <c r="D98" s="30">
        <f>(F24)*(F25)*(J23)*(1-EXP(-(F26)*(E90)))</f>
        <v>5462.021578074707</v>
      </c>
      <c r="E98" s="25"/>
      <c r="F98" s="43" t="s">
        <v>2</v>
      </c>
      <c r="G98" s="24"/>
      <c r="H98" s="42">
        <f>D98*0.94782</f>
        <v>5177.013292130769</v>
      </c>
      <c r="I98" s="25"/>
      <c r="J98" s="43" t="s">
        <v>55</v>
      </c>
      <c r="K98" s="24"/>
    </row>
    <row r="99" spans="1:11" ht="15" customHeight="1">
      <c r="A99" s="33"/>
      <c r="B99" s="26"/>
      <c r="C99" s="26"/>
      <c r="D99" s="26"/>
      <c r="E99" s="26"/>
      <c r="F99" s="26"/>
      <c r="G99" s="26"/>
      <c r="H99" s="26"/>
      <c r="I99" s="26"/>
      <c r="J99" s="26"/>
      <c r="K99" s="26"/>
    </row>
    <row r="100" spans="1:11" ht="15" customHeight="1" thickBot="1">
      <c r="A100" s="33"/>
      <c r="B100" s="26"/>
      <c r="C100" s="26"/>
      <c r="D100" s="26"/>
      <c r="E100" s="26"/>
      <c r="F100" s="26"/>
      <c r="G100" s="26"/>
      <c r="H100" s="26"/>
      <c r="I100" s="26"/>
      <c r="J100" s="26"/>
      <c r="K100" s="26"/>
    </row>
    <row r="101" spans="1:11" ht="15" customHeight="1" thickTop="1">
      <c r="A101" s="235"/>
      <c r="B101" s="41"/>
      <c r="C101" s="41"/>
      <c r="D101" s="41"/>
      <c r="E101" s="41"/>
      <c r="F101" s="41"/>
      <c r="G101" s="41"/>
      <c r="H101" s="41"/>
      <c r="I101" s="41"/>
      <c r="J101" s="41"/>
      <c r="K101" s="41"/>
    </row>
    <row r="102" spans="1:11" ht="24.75" customHeight="1">
      <c r="A102" s="27" t="s">
        <v>32</v>
      </c>
      <c r="B102" s="24"/>
      <c r="C102" s="24"/>
      <c r="D102" s="24"/>
      <c r="E102" s="24"/>
      <c r="F102" s="24"/>
      <c r="G102" s="24"/>
      <c r="H102" s="24"/>
      <c r="I102" s="24"/>
      <c r="J102" s="24"/>
      <c r="K102" s="24"/>
    </row>
    <row r="103" spans="1:11" ht="15" customHeight="1">
      <c r="A103" s="26"/>
      <c r="B103" s="26"/>
      <c r="C103" s="26"/>
      <c r="D103" s="26"/>
      <c r="E103" s="26"/>
      <c r="F103" s="26"/>
      <c r="G103" s="26"/>
      <c r="H103" s="26"/>
      <c r="I103" s="26"/>
      <c r="J103" s="26"/>
      <c r="K103" s="26"/>
    </row>
    <row r="104" spans="1:11" ht="24.75" customHeight="1">
      <c r="A104" s="25" t="s">
        <v>107</v>
      </c>
      <c r="B104" s="25"/>
      <c r="C104" s="25"/>
      <c r="D104" s="24" t="s">
        <v>106</v>
      </c>
      <c r="E104" s="24"/>
      <c r="F104" s="24"/>
      <c r="G104" s="24"/>
      <c r="H104" s="24"/>
      <c r="I104" s="24"/>
      <c r="J104" s="24"/>
      <c r="K104" s="24"/>
    </row>
    <row r="105" spans="1:11" ht="15" customHeight="1">
      <c r="A105" s="26"/>
      <c r="B105" s="26"/>
      <c r="C105" s="26"/>
      <c r="D105" s="26"/>
      <c r="E105" s="26"/>
      <c r="F105" s="26"/>
      <c r="G105" s="26"/>
      <c r="H105" s="26"/>
      <c r="I105" s="26"/>
      <c r="J105" s="26"/>
      <c r="K105" s="26"/>
    </row>
    <row r="106" spans="1:11" ht="15" customHeight="1">
      <c r="A106" s="32" t="s">
        <v>89</v>
      </c>
      <c r="B106" s="40"/>
      <c r="C106" s="40"/>
      <c r="D106" s="40"/>
      <c r="E106" s="26"/>
      <c r="F106" s="26"/>
      <c r="G106" s="26"/>
      <c r="H106" s="26"/>
      <c r="I106" s="26"/>
      <c r="J106" s="26"/>
      <c r="K106" s="26"/>
    </row>
    <row r="107" spans="1:11" ht="15" customHeight="1">
      <c r="A107" s="32" t="s">
        <v>107</v>
      </c>
      <c r="B107" s="40"/>
      <c r="C107" s="40"/>
      <c r="D107" s="40"/>
      <c r="E107" s="33" t="s">
        <v>128</v>
      </c>
      <c r="F107" s="26"/>
      <c r="G107" s="26"/>
      <c r="H107" s="26"/>
      <c r="I107" s="26"/>
      <c r="J107" s="26"/>
      <c r="K107" s="26"/>
    </row>
    <row r="108" spans="1:11" ht="15" customHeight="1">
      <c r="A108" s="32" t="s">
        <v>54</v>
      </c>
      <c r="B108" s="40"/>
      <c r="C108" s="40"/>
      <c r="D108" s="40"/>
      <c r="E108" s="33" t="s">
        <v>108</v>
      </c>
      <c r="F108" s="26"/>
      <c r="G108" s="26"/>
      <c r="H108" s="26"/>
      <c r="I108" s="26"/>
      <c r="J108" s="26"/>
      <c r="K108" s="26"/>
    </row>
    <row r="109" spans="1:11" ht="15" customHeight="1">
      <c r="A109" s="32" t="s">
        <v>110</v>
      </c>
      <c r="B109" s="40"/>
      <c r="C109" s="40"/>
      <c r="D109" s="40"/>
      <c r="E109" s="33" t="s">
        <v>109</v>
      </c>
      <c r="F109" s="26"/>
      <c r="G109" s="26"/>
      <c r="H109" s="26"/>
      <c r="I109" s="26"/>
      <c r="J109" s="26"/>
      <c r="K109" s="26"/>
    </row>
    <row r="110" spans="1:11" ht="15" customHeight="1">
      <c r="A110" s="26"/>
      <c r="B110" s="26"/>
      <c r="C110" s="26"/>
      <c r="D110" s="26"/>
      <c r="E110" s="26"/>
      <c r="F110" s="26"/>
      <c r="G110" s="26"/>
      <c r="H110" s="26"/>
      <c r="I110" s="26"/>
      <c r="J110" s="26"/>
      <c r="K110" s="26"/>
    </row>
    <row r="111" spans="1:11" ht="15" customHeight="1">
      <c r="A111" s="26"/>
      <c r="B111" s="26"/>
      <c r="C111" s="26"/>
      <c r="D111" s="26"/>
      <c r="E111" s="26"/>
      <c r="F111" s="26"/>
      <c r="G111" s="26"/>
      <c r="H111" s="26"/>
      <c r="I111" s="26"/>
      <c r="J111" s="26"/>
      <c r="K111" s="26"/>
    </row>
    <row r="112" spans="1:11" ht="19.5" customHeight="1">
      <c r="A112" s="40"/>
      <c r="B112" s="40"/>
      <c r="C112" s="40"/>
      <c r="D112" s="29" t="s">
        <v>37</v>
      </c>
      <c r="E112" s="29"/>
      <c r="F112" s="29"/>
      <c r="G112" s="29"/>
      <c r="H112" s="29"/>
      <c r="I112" s="29"/>
      <c r="J112" s="29"/>
      <c r="K112" s="29"/>
    </row>
    <row r="113" spans="1:11" ht="15" customHeight="1">
      <c r="A113" s="26"/>
      <c r="B113" s="26"/>
      <c r="C113" s="26"/>
      <c r="D113" s="26"/>
      <c r="E113" s="26"/>
      <c r="F113" s="26"/>
      <c r="G113" s="26"/>
      <c r="H113" s="26"/>
      <c r="I113" s="26"/>
      <c r="J113" s="26"/>
      <c r="K113" s="26"/>
    </row>
    <row r="114" spans="1:11" ht="24.75" customHeight="1">
      <c r="A114" s="231" t="s">
        <v>129</v>
      </c>
      <c r="B114" s="231"/>
      <c r="C114" s="231"/>
      <c r="D114" s="231"/>
      <c r="E114" s="29" t="s">
        <v>113</v>
      </c>
      <c r="F114" s="29"/>
      <c r="G114" s="29"/>
      <c r="H114" s="29"/>
      <c r="I114" s="29"/>
      <c r="J114" s="29"/>
      <c r="K114" s="29"/>
    </row>
    <row r="115" spans="1:11" ht="15" customHeight="1">
      <c r="A115" s="26"/>
      <c r="B115" s="26"/>
      <c r="C115" s="26"/>
      <c r="D115" s="26"/>
      <c r="E115" s="26"/>
      <c r="F115" s="26"/>
      <c r="G115" s="26"/>
      <c r="H115" s="26"/>
      <c r="I115" s="26"/>
      <c r="J115" s="26"/>
      <c r="K115" s="26"/>
    </row>
    <row r="116" spans="1:11" ht="24.75" customHeight="1">
      <c r="A116" s="231" t="s">
        <v>130</v>
      </c>
      <c r="B116" s="231"/>
      <c r="C116" s="231"/>
      <c r="D116" s="231"/>
      <c r="E116" s="38">
        <f>J23*1</f>
        <v>2.7870912000000003</v>
      </c>
      <c r="F116" s="39"/>
      <c r="G116" s="29" t="s">
        <v>114</v>
      </c>
      <c r="H116" s="29"/>
      <c r="I116" s="29"/>
      <c r="J116" s="29"/>
      <c r="K116" s="29"/>
    </row>
    <row r="117" spans="1:11" ht="15" customHeight="1">
      <c r="A117" s="26"/>
      <c r="B117" s="26"/>
      <c r="C117" s="26"/>
      <c r="D117" s="26"/>
      <c r="E117" s="26"/>
      <c r="F117" s="26"/>
      <c r="G117" s="26"/>
      <c r="H117" s="26"/>
      <c r="I117" s="26"/>
      <c r="J117" s="26"/>
      <c r="K117" s="26"/>
    </row>
    <row r="118" spans="1:11" ht="24.75" customHeight="1">
      <c r="A118" s="231" t="s">
        <v>33</v>
      </c>
      <c r="B118" s="231"/>
      <c r="C118" s="231"/>
      <c r="D118" s="231"/>
      <c r="E118" s="38">
        <f>(E116)^0.5</f>
        <v>1.6694583552757465</v>
      </c>
      <c r="F118" s="39"/>
      <c r="G118" s="29" t="s">
        <v>1</v>
      </c>
      <c r="H118" s="29"/>
      <c r="I118" s="29"/>
      <c r="J118" s="29"/>
      <c r="K118" s="29"/>
    </row>
    <row r="119" spans="1:11" ht="15" customHeight="1">
      <c r="A119" s="26"/>
      <c r="B119" s="26"/>
      <c r="C119" s="26"/>
      <c r="D119" s="26"/>
      <c r="E119" s="26"/>
      <c r="F119" s="26"/>
      <c r="G119" s="26"/>
      <c r="H119" s="26"/>
      <c r="I119" s="26"/>
      <c r="J119" s="26"/>
      <c r="K119" s="26"/>
    </row>
    <row r="120" spans="1:11" ht="15" customHeight="1">
      <c r="A120" s="26"/>
      <c r="B120" s="26"/>
      <c r="C120" s="26"/>
      <c r="D120" s="26"/>
      <c r="E120" s="26"/>
      <c r="F120" s="26"/>
      <c r="G120" s="26"/>
      <c r="H120" s="26"/>
      <c r="I120" s="26"/>
      <c r="J120" s="26"/>
      <c r="K120" s="26"/>
    </row>
    <row r="121" spans="1:11" ht="24.75" customHeight="1">
      <c r="A121" s="27" t="s">
        <v>32</v>
      </c>
      <c r="B121" s="24"/>
      <c r="C121" s="24"/>
      <c r="D121" s="24"/>
      <c r="E121" s="24"/>
      <c r="F121" s="24"/>
      <c r="G121" s="24"/>
      <c r="H121" s="24"/>
      <c r="I121" s="24"/>
      <c r="J121" s="24"/>
      <c r="K121" s="24"/>
    </row>
    <row r="122" spans="1:11" ht="15" customHeight="1">
      <c r="A122" s="26"/>
      <c r="B122" s="26"/>
      <c r="C122" s="26"/>
      <c r="D122" s="26"/>
      <c r="E122" s="26"/>
      <c r="F122" s="26"/>
      <c r="G122" s="26"/>
      <c r="H122" s="26"/>
      <c r="I122" s="26"/>
      <c r="J122" s="26"/>
      <c r="K122" s="26"/>
    </row>
    <row r="123" spans="1:11" ht="24.75" customHeight="1">
      <c r="A123" s="193" t="s">
        <v>107</v>
      </c>
      <c r="B123" s="193"/>
      <c r="C123" s="193"/>
      <c r="D123" s="24" t="s">
        <v>106</v>
      </c>
      <c r="E123" s="24"/>
      <c r="F123" s="24"/>
      <c r="G123" s="24"/>
      <c r="H123" s="24"/>
      <c r="I123" s="24"/>
      <c r="J123" s="24"/>
      <c r="K123" s="24"/>
    </row>
    <row r="124" spans="1:11" ht="15" customHeight="1">
      <c r="A124" s="26"/>
      <c r="B124" s="26"/>
      <c r="C124" s="26"/>
      <c r="D124" s="26"/>
      <c r="E124" s="26"/>
      <c r="F124" s="26"/>
      <c r="G124" s="26"/>
      <c r="H124" s="26"/>
      <c r="I124" s="26"/>
      <c r="J124" s="26"/>
      <c r="K124" s="26"/>
    </row>
    <row r="125" spans="1:11" ht="24.75" customHeight="1">
      <c r="A125" s="193" t="s">
        <v>34</v>
      </c>
      <c r="B125" s="193"/>
      <c r="C125" s="193"/>
      <c r="D125" s="37">
        <f>D98/E118</f>
        <v>3271.7327514123813</v>
      </c>
      <c r="E125" s="25"/>
      <c r="F125" s="24" t="s">
        <v>35</v>
      </c>
      <c r="G125" s="24"/>
      <c r="H125" s="24"/>
      <c r="I125" s="24"/>
      <c r="J125" s="24"/>
      <c r="K125" s="24"/>
    </row>
    <row r="126" spans="1:11" ht="15" customHeight="1">
      <c r="A126" s="26"/>
      <c r="B126" s="26"/>
      <c r="C126" s="26"/>
      <c r="D126" s="26"/>
      <c r="E126" s="26"/>
      <c r="F126" s="26"/>
      <c r="G126" s="26"/>
      <c r="H126" s="26"/>
      <c r="I126" s="26"/>
      <c r="J126" s="26"/>
      <c r="K126" s="26"/>
    </row>
    <row r="127" spans="1:11" ht="15" customHeight="1" thickBot="1">
      <c r="A127" s="26"/>
      <c r="B127" s="26"/>
      <c r="C127" s="26"/>
      <c r="D127" s="26"/>
      <c r="E127" s="26"/>
      <c r="F127" s="26"/>
      <c r="G127" s="26"/>
      <c r="H127" s="26"/>
      <c r="I127" s="26"/>
      <c r="J127" s="26"/>
      <c r="K127" s="26"/>
    </row>
    <row r="128" spans="1:11" ht="15" customHeight="1" thickTop="1">
      <c r="A128" s="41"/>
      <c r="B128" s="41"/>
      <c r="C128" s="41"/>
      <c r="D128" s="41"/>
      <c r="E128" s="41"/>
      <c r="F128" s="41"/>
      <c r="G128" s="41"/>
      <c r="H128" s="41"/>
      <c r="I128" s="41"/>
      <c r="J128" s="41"/>
      <c r="K128" s="41"/>
    </row>
    <row r="129" spans="1:11" ht="24.75" customHeight="1">
      <c r="A129" s="27" t="s">
        <v>42</v>
      </c>
      <c r="B129" s="24"/>
      <c r="C129" s="24"/>
      <c r="D129" s="24"/>
      <c r="E129" s="24"/>
      <c r="F129" s="24"/>
      <c r="G129" s="24"/>
      <c r="H129" s="24"/>
      <c r="I129" s="24"/>
      <c r="J129" s="24"/>
      <c r="K129" s="24"/>
    </row>
    <row r="130" spans="2:11" ht="15" customHeight="1">
      <c r="B130" s="35" t="s">
        <v>144</v>
      </c>
      <c r="C130" s="230"/>
      <c r="D130" s="230"/>
      <c r="E130" s="230"/>
      <c r="F130" s="230"/>
      <c r="G130" s="230"/>
      <c r="H130" s="49"/>
      <c r="I130" s="26"/>
      <c r="J130" s="26"/>
      <c r="K130" s="26"/>
    </row>
    <row r="131" spans="1:11" ht="15" customHeight="1">
      <c r="A131" s="23"/>
      <c r="B131" s="23"/>
      <c r="C131" s="23"/>
      <c r="D131" s="23"/>
      <c r="E131" s="23"/>
      <c r="F131" s="23"/>
      <c r="G131" s="23"/>
      <c r="H131" s="23"/>
      <c r="I131" s="23"/>
      <c r="J131" s="23"/>
      <c r="K131" s="23"/>
    </row>
    <row r="132" spans="1:11" ht="24.75" customHeight="1">
      <c r="A132" s="193" t="s">
        <v>133</v>
      </c>
      <c r="B132" s="193"/>
      <c r="C132" s="193"/>
      <c r="D132" s="24" t="s">
        <v>132</v>
      </c>
      <c r="E132" s="24"/>
      <c r="F132" s="24"/>
      <c r="G132" s="24"/>
      <c r="H132" s="24"/>
      <c r="I132" s="24"/>
      <c r="J132" s="24"/>
      <c r="K132" s="24"/>
    </row>
    <row r="133" spans="1:11" ht="15" customHeight="1">
      <c r="A133" s="23"/>
      <c r="B133" s="23"/>
      <c r="C133" s="23"/>
      <c r="D133" s="23"/>
      <c r="E133" s="23"/>
      <c r="F133" s="23"/>
      <c r="G133" s="23"/>
      <c r="H133" s="23"/>
      <c r="I133" s="23"/>
      <c r="J133" s="23"/>
      <c r="K133" s="23"/>
    </row>
    <row r="134" spans="1:11" ht="15" customHeight="1">
      <c r="A134" s="236" t="s">
        <v>89</v>
      </c>
      <c r="B134" s="236"/>
      <c r="C134" s="236"/>
      <c r="D134" s="237"/>
      <c r="E134" s="237"/>
      <c r="F134" s="237"/>
      <c r="G134" s="237"/>
      <c r="H134" s="237"/>
      <c r="I134" s="237"/>
      <c r="J134" s="237"/>
      <c r="K134" s="237"/>
    </row>
    <row r="135" spans="1:11" ht="15" customHeight="1">
      <c r="A135" s="236" t="s">
        <v>131</v>
      </c>
      <c r="B135" s="236"/>
      <c r="C135" s="236"/>
      <c r="D135" s="237" t="s">
        <v>115</v>
      </c>
      <c r="E135" s="237"/>
      <c r="F135" s="237"/>
      <c r="G135" s="237"/>
      <c r="H135" s="237"/>
      <c r="I135" s="237"/>
      <c r="J135" s="237"/>
      <c r="K135" s="237"/>
    </row>
    <row r="136" spans="1:11" ht="15" customHeight="1">
      <c r="A136" s="236" t="s">
        <v>107</v>
      </c>
      <c r="B136" s="236"/>
      <c r="C136" s="236"/>
      <c r="D136" s="237" t="s">
        <v>116</v>
      </c>
      <c r="E136" s="237"/>
      <c r="F136" s="237"/>
      <c r="G136" s="237"/>
      <c r="H136" s="237"/>
      <c r="I136" s="237"/>
      <c r="J136" s="237"/>
      <c r="K136" s="237"/>
    </row>
    <row r="137" spans="1:11" ht="15" customHeight="1">
      <c r="A137" s="23"/>
      <c r="B137" s="23"/>
      <c r="C137" s="23"/>
      <c r="D137" s="23"/>
      <c r="E137" s="23"/>
      <c r="F137" s="23"/>
      <c r="G137" s="23"/>
      <c r="H137" s="23"/>
      <c r="I137" s="23"/>
      <c r="J137" s="23"/>
      <c r="K137" s="23"/>
    </row>
    <row r="138" spans="1:11" ht="15" customHeight="1">
      <c r="A138" s="23"/>
      <c r="B138" s="23"/>
      <c r="C138" s="23"/>
      <c r="D138" s="23"/>
      <c r="E138" s="23"/>
      <c r="F138" s="23"/>
      <c r="G138" s="23"/>
      <c r="H138" s="23"/>
      <c r="I138" s="23"/>
      <c r="J138" s="23"/>
      <c r="K138" s="23"/>
    </row>
    <row r="139" spans="1:11" ht="15" customHeight="1">
      <c r="A139" s="23"/>
      <c r="B139" s="23"/>
      <c r="C139" s="23"/>
      <c r="D139" s="23"/>
      <c r="E139" s="23"/>
      <c r="F139" s="23"/>
      <c r="G139" s="23"/>
      <c r="H139" s="23"/>
      <c r="I139" s="23"/>
      <c r="J139" s="23"/>
      <c r="K139" s="23"/>
    </row>
    <row r="140" spans="1:11" ht="24.75" customHeight="1">
      <c r="A140" s="193" t="s">
        <v>133</v>
      </c>
      <c r="B140" s="193"/>
      <c r="C140" s="193"/>
      <c r="D140" s="24" t="s">
        <v>132</v>
      </c>
      <c r="E140" s="24"/>
      <c r="F140" s="24"/>
      <c r="G140" s="24"/>
      <c r="H140" s="24"/>
      <c r="I140" s="24"/>
      <c r="J140" s="24"/>
      <c r="K140" s="24"/>
    </row>
    <row r="141" spans="1:11" ht="15" customHeight="1">
      <c r="A141" s="23"/>
      <c r="B141" s="23"/>
      <c r="C141" s="23"/>
      <c r="D141" s="23"/>
      <c r="E141" s="23"/>
      <c r="F141" s="23"/>
      <c r="G141" s="23"/>
      <c r="H141" s="23"/>
      <c r="I141" s="23"/>
      <c r="J141" s="23"/>
      <c r="K141" s="23"/>
    </row>
    <row r="142" spans="1:11" ht="15" customHeight="1">
      <c r="A142" s="23"/>
      <c r="B142" s="23"/>
      <c r="C142" s="23"/>
      <c r="D142" s="23"/>
      <c r="E142" s="23"/>
      <c r="F142" s="23"/>
      <c r="G142" s="23"/>
      <c r="H142" s="23"/>
      <c r="I142" s="23"/>
      <c r="J142" s="23"/>
      <c r="K142" s="23"/>
    </row>
    <row r="143" spans="1:11" ht="15" customHeight="1">
      <c r="A143" s="23"/>
      <c r="B143" s="23"/>
      <c r="C143" s="23"/>
      <c r="D143" s="23"/>
      <c r="E143" s="23"/>
      <c r="F143" s="23"/>
      <c r="G143" s="23"/>
      <c r="H143" s="23"/>
      <c r="I143" s="23"/>
      <c r="J143" s="23"/>
      <c r="K143" s="23"/>
    </row>
    <row r="144" spans="1:11" ht="15" customHeight="1" thickBot="1">
      <c r="A144" s="22"/>
      <c r="B144" s="22"/>
      <c r="C144" s="22"/>
      <c r="G144" s="22"/>
      <c r="H144" s="22"/>
      <c r="I144" s="22"/>
      <c r="J144" s="22"/>
      <c r="K144" s="22"/>
    </row>
    <row r="145" spans="1:11" ht="15" customHeight="1" thickTop="1">
      <c r="A145" s="202" t="s">
        <v>119</v>
      </c>
      <c r="B145" s="204" t="s">
        <v>135</v>
      </c>
      <c r="C145" s="243"/>
      <c r="D145" s="199">
        <f>H145/0.3048</f>
        <v>12.291904376059916</v>
      </c>
      <c r="E145" s="199"/>
      <c r="F145" s="194" t="s">
        <v>24</v>
      </c>
      <c r="G145" s="194"/>
      <c r="H145" s="199">
        <f>0.017*(D125)^(2/3)</f>
        <v>3.7465724538230627</v>
      </c>
      <c r="I145" s="199"/>
      <c r="J145" s="194" t="s">
        <v>1</v>
      </c>
      <c r="K145" s="239"/>
    </row>
    <row r="146" spans="1:11" ht="24.75" customHeight="1" thickBot="1">
      <c r="A146" s="242"/>
      <c r="B146" s="244"/>
      <c r="C146" s="244"/>
      <c r="D146" s="238"/>
      <c r="E146" s="238"/>
      <c r="F146" s="240"/>
      <c r="G146" s="240"/>
      <c r="H146" s="238"/>
      <c r="I146" s="238"/>
      <c r="J146" s="240"/>
      <c r="K146" s="241"/>
    </row>
    <row r="147" spans="1:11" ht="15" customHeight="1" thickTop="1">
      <c r="A147" s="23"/>
      <c r="B147" s="23"/>
      <c r="C147" s="23"/>
      <c r="D147" s="23"/>
      <c r="E147" s="23"/>
      <c r="F147" s="23"/>
      <c r="G147" s="23"/>
      <c r="H147" s="23"/>
      <c r="I147" s="23"/>
      <c r="J147" s="23"/>
      <c r="K147" s="23"/>
    </row>
    <row r="148" spans="1:11" ht="15" customHeight="1">
      <c r="A148" s="23"/>
      <c r="B148" s="23"/>
      <c r="C148" s="23"/>
      <c r="D148" s="23"/>
      <c r="E148" s="23"/>
      <c r="F148" s="23"/>
      <c r="G148" s="23"/>
      <c r="H148" s="23"/>
      <c r="I148" s="23"/>
      <c r="J148" s="23"/>
      <c r="K148" s="23"/>
    </row>
    <row r="149" spans="1:11" ht="15" customHeight="1">
      <c r="A149" s="205"/>
      <c r="B149" s="205"/>
      <c r="C149" s="205"/>
      <c r="D149" s="205"/>
      <c r="E149" s="205"/>
      <c r="F149" s="205"/>
      <c r="G149" s="205"/>
      <c r="H149" s="205"/>
      <c r="I149" s="205"/>
      <c r="J149" s="205"/>
      <c r="K149" s="205"/>
    </row>
    <row r="150" spans="1:11" ht="15" customHeight="1">
      <c r="A150" s="116" t="s">
        <v>62</v>
      </c>
      <c r="B150" s="117"/>
      <c r="C150" s="117"/>
      <c r="D150" s="117"/>
      <c r="E150" s="117"/>
      <c r="F150" s="117"/>
      <c r="G150" s="117"/>
      <c r="H150" s="117"/>
      <c r="I150" s="117"/>
      <c r="J150" s="117"/>
      <c r="K150" s="118"/>
    </row>
    <row r="151" spans="1:11" ht="15" customHeight="1">
      <c r="A151" s="206" t="s">
        <v>149</v>
      </c>
      <c r="B151" s="207"/>
      <c r="C151" s="207"/>
      <c r="D151" s="207"/>
      <c r="E151" s="207"/>
      <c r="F151" s="207"/>
      <c r="G151" s="207"/>
      <c r="H151" s="207"/>
      <c r="I151" s="207"/>
      <c r="J151" s="207"/>
      <c r="K151" s="208"/>
    </row>
    <row r="152" spans="1:11" ht="15" customHeight="1">
      <c r="A152" s="206"/>
      <c r="B152" s="207"/>
      <c r="C152" s="207"/>
      <c r="D152" s="207"/>
      <c r="E152" s="207"/>
      <c r="F152" s="207"/>
      <c r="G152" s="207"/>
      <c r="H152" s="207"/>
      <c r="I152" s="207"/>
      <c r="J152" s="207"/>
      <c r="K152" s="208"/>
    </row>
    <row r="153" spans="1:11" ht="15" customHeight="1">
      <c r="A153" s="206"/>
      <c r="B153" s="207"/>
      <c r="C153" s="207"/>
      <c r="D153" s="207"/>
      <c r="E153" s="207"/>
      <c r="F153" s="207"/>
      <c r="G153" s="207"/>
      <c r="H153" s="207"/>
      <c r="I153" s="207"/>
      <c r="J153" s="207"/>
      <c r="K153" s="208"/>
    </row>
    <row r="154" spans="1:11" ht="15" customHeight="1">
      <c r="A154" s="206"/>
      <c r="B154" s="207"/>
      <c r="C154" s="207"/>
      <c r="D154" s="207"/>
      <c r="E154" s="207"/>
      <c r="F154" s="207"/>
      <c r="G154" s="207"/>
      <c r="H154" s="207"/>
      <c r="I154" s="207"/>
      <c r="J154" s="207"/>
      <c r="K154" s="208"/>
    </row>
    <row r="155" spans="1:11" ht="15" customHeight="1">
      <c r="A155" s="206"/>
      <c r="B155" s="207"/>
      <c r="C155" s="207"/>
      <c r="D155" s="207"/>
      <c r="E155" s="207"/>
      <c r="F155" s="207"/>
      <c r="G155" s="207"/>
      <c r="H155" s="207"/>
      <c r="I155" s="207"/>
      <c r="J155" s="207"/>
      <c r="K155" s="208"/>
    </row>
    <row r="156" spans="1:11" ht="15" customHeight="1">
      <c r="A156" s="209"/>
      <c r="B156" s="210"/>
      <c r="C156" s="210"/>
      <c r="D156" s="210"/>
      <c r="E156" s="210"/>
      <c r="F156" s="210"/>
      <c r="G156" s="210"/>
      <c r="H156" s="210"/>
      <c r="I156" s="210"/>
      <c r="J156" s="210"/>
      <c r="K156" s="211"/>
    </row>
    <row r="157" spans="1:11" ht="15" customHeight="1">
      <c r="A157" s="23"/>
      <c r="B157" s="23"/>
      <c r="C157" s="23"/>
      <c r="D157" s="23"/>
      <c r="E157" s="23"/>
      <c r="F157" s="23"/>
      <c r="G157" s="23"/>
      <c r="H157" s="23"/>
      <c r="I157" s="23"/>
      <c r="J157" s="23"/>
      <c r="K157" s="23"/>
    </row>
    <row r="158" spans="1:11" ht="15" customHeight="1">
      <c r="A158" s="23"/>
      <c r="B158" s="23"/>
      <c r="C158" s="23"/>
      <c r="D158" s="23"/>
      <c r="E158" s="23"/>
      <c r="F158" s="23"/>
      <c r="G158" s="23"/>
      <c r="H158" s="23"/>
      <c r="I158" s="23"/>
      <c r="J158" s="23"/>
      <c r="K158" s="23"/>
    </row>
    <row r="159" spans="1:11" ht="15" customHeight="1">
      <c r="A159" s="23"/>
      <c r="B159" s="23"/>
      <c r="C159" s="23"/>
      <c r="D159" s="23"/>
      <c r="E159" s="23"/>
      <c r="F159" s="23"/>
      <c r="G159" s="23"/>
      <c r="H159" s="23"/>
      <c r="I159" s="23"/>
      <c r="J159" s="23"/>
      <c r="K159" s="23"/>
    </row>
    <row r="160" spans="1:11" ht="15" customHeight="1">
      <c r="A160" s="1" t="s">
        <v>45</v>
      </c>
      <c r="B160" s="109"/>
      <c r="C160" s="110"/>
      <c r="D160" s="111"/>
      <c r="E160" s="1" t="s">
        <v>63</v>
      </c>
      <c r="F160" s="2"/>
      <c r="G160" s="112" t="s">
        <v>64</v>
      </c>
      <c r="H160" s="113"/>
      <c r="I160" s="109"/>
      <c r="J160" s="110"/>
      <c r="K160" s="114"/>
    </row>
    <row r="161" spans="1:11" ht="15" customHeight="1">
      <c r="A161" s="98"/>
      <c r="B161" s="26"/>
      <c r="C161" s="26"/>
      <c r="D161" s="26"/>
      <c r="E161" s="26"/>
      <c r="F161" s="26"/>
      <c r="G161" s="26"/>
      <c r="H161" s="26"/>
      <c r="I161" s="26"/>
      <c r="J161" s="26"/>
      <c r="K161" s="26"/>
    </row>
    <row r="162" spans="1:11" ht="15" customHeight="1">
      <c r="A162" s="98"/>
      <c r="B162" s="115"/>
      <c r="C162" s="115"/>
      <c r="D162" s="115"/>
      <c r="E162" s="115"/>
      <c r="F162" s="115"/>
      <c r="G162" s="115"/>
      <c r="H162" s="115"/>
      <c r="I162" s="115"/>
      <c r="J162" s="115"/>
      <c r="K162" s="115"/>
    </row>
    <row r="163" spans="1:11" ht="15" customHeight="1">
      <c r="A163" s="1" t="s">
        <v>47</v>
      </c>
      <c r="B163" s="109"/>
      <c r="C163" s="110"/>
      <c r="D163" s="111"/>
      <c r="E163" s="1" t="s">
        <v>63</v>
      </c>
      <c r="F163" s="2"/>
      <c r="G163" s="112" t="s">
        <v>64</v>
      </c>
      <c r="H163" s="113"/>
      <c r="I163" s="109"/>
      <c r="J163" s="110"/>
      <c r="K163" s="114"/>
    </row>
    <row r="164" spans="1:11" ht="15" customHeight="1">
      <c r="A164" s="98"/>
      <c r="B164" s="26"/>
      <c r="C164" s="26"/>
      <c r="D164" s="26"/>
      <c r="E164" s="26"/>
      <c r="F164" s="26"/>
      <c r="G164" s="26"/>
      <c r="H164" s="26"/>
      <c r="I164" s="26"/>
      <c r="J164" s="26"/>
      <c r="K164" s="26"/>
    </row>
    <row r="165" spans="1:11" ht="15" customHeight="1">
      <c r="A165" s="98"/>
      <c r="B165" s="26"/>
      <c r="C165" s="26"/>
      <c r="D165" s="26"/>
      <c r="E165" s="26"/>
      <c r="F165" s="26"/>
      <c r="G165" s="26"/>
      <c r="H165" s="26"/>
      <c r="I165" s="26"/>
      <c r="J165" s="26"/>
      <c r="K165" s="26"/>
    </row>
    <row r="166" spans="1:11" ht="15" customHeight="1">
      <c r="A166" s="99" t="s">
        <v>65</v>
      </c>
      <c r="B166" s="92"/>
      <c r="C166" s="92"/>
      <c r="D166" s="92"/>
      <c r="E166" s="92"/>
      <c r="F166" s="92"/>
      <c r="G166" s="92"/>
      <c r="H166" s="92"/>
      <c r="I166" s="92"/>
      <c r="J166" s="92"/>
      <c r="K166" s="92"/>
    </row>
    <row r="167" spans="1:11" ht="15" customHeight="1">
      <c r="A167" s="100"/>
      <c r="B167" s="101"/>
      <c r="C167" s="101"/>
      <c r="D167" s="101"/>
      <c r="E167" s="101"/>
      <c r="F167" s="101"/>
      <c r="G167" s="101"/>
      <c r="H167" s="101"/>
      <c r="I167" s="101"/>
      <c r="J167" s="101"/>
      <c r="K167" s="102"/>
    </row>
    <row r="168" spans="1:11" ht="15" customHeight="1">
      <c r="A168" s="103"/>
      <c r="B168" s="104"/>
      <c r="C168" s="104"/>
      <c r="D168" s="104"/>
      <c r="E168" s="104"/>
      <c r="F168" s="104"/>
      <c r="G168" s="104"/>
      <c r="H168" s="104"/>
      <c r="I168" s="104"/>
      <c r="J168" s="104"/>
      <c r="K168" s="105"/>
    </row>
    <row r="169" spans="1:11" ht="15" customHeight="1">
      <c r="A169" s="103"/>
      <c r="B169" s="104"/>
      <c r="C169" s="104"/>
      <c r="D169" s="104"/>
      <c r="E169" s="104"/>
      <c r="F169" s="104"/>
      <c r="G169" s="104"/>
      <c r="H169" s="104"/>
      <c r="I169" s="104"/>
      <c r="J169" s="104"/>
      <c r="K169" s="105"/>
    </row>
    <row r="170" spans="1:11" ht="15" customHeight="1">
      <c r="A170" s="103"/>
      <c r="B170" s="104"/>
      <c r="C170" s="104"/>
      <c r="D170" s="104"/>
      <c r="E170" s="104"/>
      <c r="F170" s="104"/>
      <c r="G170" s="104"/>
      <c r="H170" s="104"/>
      <c r="I170" s="104"/>
      <c r="J170" s="104"/>
      <c r="K170" s="105"/>
    </row>
    <row r="171" spans="1:11" ht="15" customHeight="1">
      <c r="A171" s="103"/>
      <c r="B171" s="104"/>
      <c r="C171" s="104"/>
      <c r="D171" s="104"/>
      <c r="E171" s="104"/>
      <c r="F171" s="104"/>
      <c r="G171" s="104"/>
      <c r="H171" s="104"/>
      <c r="I171" s="104"/>
      <c r="J171" s="104"/>
      <c r="K171" s="105"/>
    </row>
    <row r="172" spans="1:11" ht="15" customHeight="1">
      <c r="A172" s="106"/>
      <c r="B172" s="107"/>
      <c r="C172" s="107"/>
      <c r="D172" s="107"/>
      <c r="E172" s="107"/>
      <c r="F172" s="107"/>
      <c r="G172" s="107"/>
      <c r="H172" s="107"/>
      <c r="I172" s="107"/>
      <c r="J172" s="107"/>
      <c r="K172" s="108"/>
    </row>
    <row r="173" spans="1:11" ht="15" customHeight="1">
      <c r="A173" s="92"/>
      <c r="B173" s="92"/>
      <c r="C173" s="92"/>
      <c r="D173" s="92"/>
      <c r="E173" s="92"/>
      <c r="F173" s="92"/>
      <c r="G173" s="92"/>
      <c r="H173" s="92"/>
      <c r="I173" s="92"/>
      <c r="J173" s="92"/>
      <c r="K173" s="92"/>
    </row>
    <row r="174" spans="1:11" ht="15" customHeight="1">
      <c r="A174" s="92"/>
      <c r="B174" s="92"/>
      <c r="C174" s="92"/>
      <c r="D174" s="92"/>
      <c r="E174" s="92"/>
      <c r="F174" s="92"/>
      <c r="G174" s="92"/>
      <c r="H174" s="92"/>
      <c r="I174" s="92"/>
      <c r="J174" s="92"/>
      <c r="K174" s="92"/>
    </row>
    <row r="175" spans="1:11" ht="15" customHeight="1" thickBot="1">
      <c r="A175" s="92"/>
      <c r="B175" s="92"/>
      <c r="C175" s="92"/>
      <c r="D175" s="92"/>
      <c r="E175" s="92"/>
      <c r="F175" s="92"/>
      <c r="G175" s="92"/>
      <c r="H175" s="92"/>
      <c r="I175" s="92"/>
      <c r="J175" s="92"/>
      <c r="K175" s="92"/>
    </row>
    <row r="176" spans="1:11" ht="15" customHeight="1" thickBot="1" thickTop="1">
      <c r="A176" s="3" t="s">
        <v>50</v>
      </c>
      <c r="B176" s="93" t="s">
        <v>66</v>
      </c>
      <c r="C176" s="94"/>
      <c r="D176" s="94"/>
      <c r="E176" s="94"/>
      <c r="F176" s="94"/>
      <c r="G176" s="94"/>
      <c r="H176" s="94"/>
      <c r="I176" s="95"/>
      <c r="J176" s="96" t="s">
        <v>46</v>
      </c>
      <c r="K176" s="97"/>
    </row>
    <row r="177" spans="1:11" ht="15" customHeight="1" thickTop="1">
      <c r="A177" s="4" t="s">
        <v>51</v>
      </c>
      <c r="B177" s="81" t="s">
        <v>60</v>
      </c>
      <c r="C177" s="82"/>
      <c r="D177" s="83"/>
      <c r="E177" s="83"/>
      <c r="F177" s="83"/>
      <c r="G177" s="83"/>
      <c r="H177" s="83"/>
      <c r="I177" s="84"/>
      <c r="J177" s="85" t="s">
        <v>152</v>
      </c>
      <c r="K177" s="86"/>
    </row>
    <row r="178" spans="1:11" ht="15" customHeight="1">
      <c r="A178" s="5" t="s">
        <v>67</v>
      </c>
      <c r="B178" s="87" t="s">
        <v>68</v>
      </c>
      <c r="C178" s="88"/>
      <c r="D178" s="88"/>
      <c r="E178" s="88"/>
      <c r="F178" s="88"/>
      <c r="G178" s="88"/>
      <c r="H178" s="88"/>
      <c r="I178" s="89"/>
      <c r="J178" s="90" t="s">
        <v>151</v>
      </c>
      <c r="K178" s="91"/>
    </row>
    <row r="179" spans="1:11" ht="15" customHeight="1">
      <c r="A179" s="5"/>
      <c r="B179" s="76"/>
      <c r="C179" s="77"/>
      <c r="D179" s="77"/>
      <c r="E179" s="77"/>
      <c r="F179" s="77"/>
      <c r="G179" s="77"/>
      <c r="H179" s="77"/>
      <c r="I179" s="78"/>
      <c r="J179" s="79"/>
      <c r="K179" s="80"/>
    </row>
    <row r="180" spans="1:11" ht="15" customHeight="1">
      <c r="A180" s="4"/>
      <c r="B180" s="66"/>
      <c r="C180" s="67"/>
      <c r="D180" s="67"/>
      <c r="E180" s="67"/>
      <c r="F180" s="67"/>
      <c r="G180" s="67"/>
      <c r="H180" s="67"/>
      <c r="I180" s="68"/>
      <c r="J180" s="69"/>
      <c r="K180" s="70"/>
    </row>
    <row r="181" spans="1:11" ht="15" customHeight="1">
      <c r="A181" s="4"/>
      <c r="B181" s="66"/>
      <c r="C181" s="67"/>
      <c r="D181" s="67"/>
      <c r="E181" s="67"/>
      <c r="F181" s="67"/>
      <c r="G181" s="67"/>
      <c r="H181" s="67"/>
      <c r="I181" s="68"/>
      <c r="J181" s="69"/>
      <c r="K181" s="70"/>
    </row>
    <row r="182" spans="1:11" ht="15" customHeight="1">
      <c r="A182" s="4"/>
      <c r="B182" s="66"/>
      <c r="C182" s="67"/>
      <c r="D182" s="67"/>
      <c r="E182" s="67"/>
      <c r="F182" s="67"/>
      <c r="G182" s="67"/>
      <c r="H182" s="67"/>
      <c r="I182" s="68"/>
      <c r="J182" s="69"/>
      <c r="K182" s="70"/>
    </row>
    <row r="183" spans="1:11" ht="15" customHeight="1">
      <c r="A183" s="4"/>
      <c r="B183" s="66"/>
      <c r="C183" s="67"/>
      <c r="D183" s="67"/>
      <c r="E183" s="67"/>
      <c r="F183" s="67"/>
      <c r="G183" s="67"/>
      <c r="H183" s="67"/>
      <c r="I183" s="68"/>
      <c r="J183" s="69"/>
      <c r="K183" s="70"/>
    </row>
    <row r="184" spans="1:11" ht="15" customHeight="1">
      <c r="A184" s="4"/>
      <c r="B184" s="66"/>
      <c r="C184" s="67"/>
      <c r="D184" s="67"/>
      <c r="E184" s="67"/>
      <c r="F184" s="67"/>
      <c r="G184" s="67"/>
      <c r="H184" s="67"/>
      <c r="I184" s="68"/>
      <c r="J184" s="69"/>
      <c r="K184" s="70"/>
    </row>
    <row r="185" spans="1:11" ht="15" customHeight="1">
      <c r="A185" s="4"/>
      <c r="B185" s="66"/>
      <c r="C185" s="67"/>
      <c r="D185" s="67"/>
      <c r="E185" s="67"/>
      <c r="F185" s="67"/>
      <c r="G185" s="67"/>
      <c r="H185" s="67"/>
      <c r="I185" s="68"/>
      <c r="J185" s="69"/>
      <c r="K185" s="70"/>
    </row>
    <row r="186" spans="1:11" ht="15" customHeight="1">
      <c r="A186" s="4"/>
      <c r="B186" s="66"/>
      <c r="C186" s="67"/>
      <c r="D186" s="67"/>
      <c r="E186" s="67"/>
      <c r="F186" s="67"/>
      <c r="G186" s="67"/>
      <c r="H186" s="67"/>
      <c r="I186" s="68"/>
      <c r="J186" s="69"/>
      <c r="K186" s="70"/>
    </row>
    <row r="187" spans="1:11" ht="15" customHeight="1">
      <c r="A187" s="4"/>
      <c r="B187" s="66"/>
      <c r="C187" s="67"/>
      <c r="D187" s="67"/>
      <c r="E187" s="67"/>
      <c r="F187" s="67"/>
      <c r="G187" s="67"/>
      <c r="H187" s="67"/>
      <c r="I187" s="68"/>
      <c r="J187" s="69"/>
      <c r="K187" s="70"/>
    </row>
    <row r="188" spans="1:11" ht="15" customHeight="1">
      <c r="A188" s="4"/>
      <c r="B188" s="66"/>
      <c r="C188" s="67"/>
      <c r="D188" s="67"/>
      <c r="E188" s="67"/>
      <c r="F188" s="67"/>
      <c r="G188" s="67"/>
      <c r="H188" s="67"/>
      <c r="I188" s="68"/>
      <c r="J188" s="69"/>
      <c r="K188" s="70"/>
    </row>
    <row r="189" spans="1:11" ht="15" customHeight="1">
      <c r="A189" s="4"/>
      <c r="B189" s="66"/>
      <c r="C189" s="67"/>
      <c r="D189" s="67"/>
      <c r="E189" s="67"/>
      <c r="F189" s="67"/>
      <c r="G189" s="67"/>
      <c r="H189" s="67"/>
      <c r="I189" s="68"/>
      <c r="J189" s="69"/>
      <c r="K189" s="70"/>
    </row>
    <row r="190" spans="1:11" ht="15" customHeight="1">
      <c r="A190" s="4"/>
      <c r="B190" s="66"/>
      <c r="C190" s="67"/>
      <c r="D190" s="67"/>
      <c r="E190" s="67"/>
      <c r="F190" s="67"/>
      <c r="G190" s="67"/>
      <c r="H190" s="67"/>
      <c r="I190" s="68"/>
      <c r="J190" s="69"/>
      <c r="K190" s="70"/>
    </row>
    <row r="191" spans="1:11" ht="15" customHeight="1">
      <c r="A191" s="4"/>
      <c r="B191" s="66"/>
      <c r="C191" s="67"/>
      <c r="D191" s="67"/>
      <c r="E191" s="67"/>
      <c r="F191" s="67"/>
      <c r="G191" s="67"/>
      <c r="H191" s="67"/>
      <c r="I191" s="68"/>
      <c r="J191" s="69"/>
      <c r="K191" s="70"/>
    </row>
    <row r="192" spans="1:11" ht="15" customHeight="1">
      <c r="A192" s="4"/>
      <c r="B192" s="66"/>
      <c r="C192" s="67"/>
      <c r="D192" s="67"/>
      <c r="E192" s="67"/>
      <c r="F192" s="67"/>
      <c r="G192" s="67"/>
      <c r="H192" s="67"/>
      <c r="I192" s="68"/>
      <c r="J192" s="69"/>
      <c r="K192" s="70"/>
    </row>
    <row r="193" spans="1:11" ht="15" customHeight="1">
      <c r="A193" s="4"/>
      <c r="B193" s="66"/>
      <c r="C193" s="67"/>
      <c r="D193" s="67"/>
      <c r="E193" s="67"/>
      <c r="F193" s="67"/>
      <c r="G193" s="67"/>
      <c r="H193" s="67"/>
      <c r="I193" s="68"/>
      <c r="J193" s="69"/>
      <c r="K193" s="70"/>
    </row>
    <row r="194" spans="1:11" ht="15" customHeight="1" thickBot="1">
      <c r="A194" s="6"/>
      <c r="B194" s="71"/>
      <c r="C194" s="72"/>
      <c r="D194" s="72"/>
      <c r="E194" s="72"/>
      <c r="F194" s="72"/>
      <c r="G194" s="72"/>
      <c r="H194" s="72"/>
      <c r="I194" s="73"/>
      <c r="J194" s="74"/>
      <c r="K194" s="75"/>
    </row>
    <row r="195" ht="15" customHeight="1" thickTop="1"/>
    <row r="196" ht="15" customHeight="1"/>
    <row r="197" ht="15" customHeight="1"/>
    <row r="198" ht="15" customHeight="1"/>
  </sheetData>
  <sheetProtection password="DFFE" sheet="1"/>
  <mergeCells count="360">
    <mergeCell ref="A145:A146"/>
    <mergeCell ref="B145:C146"/>
    <mergeCell ref="D145:E146"/>
    <mergeCell ref="F145:G146"/>
    <mergeCell ref="B130:H130"/>
    <mergeCell ref="I130:K130"/>
    <mergeCell ref="D136:K136"/>
    <mergeCell ref="D132:K132"/>
    <mergeCell ref="A140:C140"/>
    <mergeCell ref="D140:K140"/>
    <mergeCell ref="A114:D114"/>
    <mergeCell ref="A116:D116"/>
    <mergeCell ref="A118:D118"/>
    <mergeCell ref="E114:K114"/>
    <mergeCell ref="E116:F116"/>
    <mergeCell ref="G116:K116"/>
    <mergeCell ref="G118:K118"/>
    <mergeCell ref="E118:F118"/>
    <mergeCell ref="A126:K126"/>
    <mergeCell ref="A127:K127"/>
    <mergeCell ref="A128:K128"/>
    <mergeCell ref="A115:K115"/>
    <mergeCell ref="A117:K117"/>
    <mergeCell ref="A122:K122"/>
    <mergeCell ref="A119:K119"/>
    <mergeCell ref="A120:K120"/>
    <mergeCell ref="A124:K124"/>
    <mergeCell ref="A121:K121"/>
    <mergeCell ref="A125:C125"/>
    <mergeCell ref="D123:K123"/>
    <mergeCell ref="D125:E125"/>
    <mergeCell ref="F125:K125"/>
    <mergeCell ref="A147:K147"/>
    <mergeCell ref="A141:K141"/>
    <mergeCell ref="A142:K142"/>
    <mergeCell ref="A143:K143"/>
    <mergeCell ref="H145:I146"/>
    <mergeCell ref="J145:K146"/>
    <mergeCell ref="A112:C112"/>
    <mergeCell ref="D112:K112"/>
    <mergeCell ref="A148:K148"/>
    <mergeCell ref="A138:K138"/>
    <mergeCell ref="A139:K139"/>
    <mergeCell ref="A129:K129"/>
    <mergeCell ref="A131:K131"/>
    <mergeCell ref="A133:K133"/>
    <mergeCell ref="A137:K137"/>
    <mergeCell ref="A123:C123"/>
    <mergeCell ref="A111:K111"/>
    <mergeCell ref="A102:K102"/>
    <mergeCell ref="A132:C132"/>
    <mergeCell ref="A134:C134"/>
    <mergeCell ref="A135:C135"/>
    <mergeCell ref="A136:C136"/>
    <mergeCell ref="D134:K134"/>
    <mergeCell ref="D135:K135"/>
    <mergeCell ref="A113:K113"/>
    <mergeCell ref="A108:D108"/>
    <mergeCell ref="A109:D109"/>
    <mergeCell ref="E107:K107"/>
    <mergeCell ref="E108:K108"/>
    <mergeCell ref="E109:K109"/>
    <mergeCell ref="A110:K110"/>
    <mergeCell ref="A101:K101"/>
    <mergeCell ref="A106:D106"/>
    <mergeCell ref="A107:D107"/>
    <mergeCell ref="E106:K106"/>
    <mergeCell ref="A105:K105"/>
    <mergeCell ref="A103:K103"/>
    <mergeCell ref="D104:K104"/>
    <mergeCell ref="A104:C104"/>
    <mergeCell ref="A100:K100"/>
    <mergeCell ref="A93:K93"/>
    <mergeCell ref="A95:C95"/>
    <mergeCell ref="A98:C98"/>
    <mergeCell ref="D95:K95"/>
    <mergeCell ref="D98:E98"/>
    <mergeCell ref="F98:G98"/>
    <mergeCell ref="J98:K98"/>
    <mergeCell ref="H98:I98"/>
    <mergeCell ref="A91:K91"/>
    <mergeCell ref="A92:K92"/>
    <mergeCell ref="A94:K94"/>
    <mergeCell ref="A96:K96"/>
    <mergeCell ref="A97:K97"/>
    <mergeCell ref="A99:K99"/>
    <mergeCell ref="A78:K78"/>
    <mergeCell ref="A76:D76"/>
    <mergeCell ref="A77:D77"/>
    <mergeCell ref="A81:K81"/>
    <mergeCell ref="A79:K79"/>
    <mergeCell ref="D80:K80"/>
    <mergeCell ref="A80:C80"/>
    <mergeCell ref="E76:K76"/>
    <mergeCell ref="E77:K77"/>
    <mergeCell ref="A75:K75"/>
    <mergeCell ref="A67:K67"/>
    <mergeCell ref="A72:D72"/>
    <mergeCell ref="A73:D73"/>
    <mergeCell ref="A74:D74"/>
    <mergeCell ref="E68:K68"/>
    <mergeCell ref="E69:K69"/>
    <mergeCell ref="E70:K70"/>
    <mergeCell ref="E71:K71"/>
    <mergeCell ref="E72:K72"/>
    <mergeCell ref="E73:K73"/>
    <mergeCell ref="E74:K74"/>
    <mergeCell ref="A66:C66"/>
    <mergeCell ref="D66:K66"/>
    <mergeCell ref="A68:D68"/>
    <mergeCell ref="A69:D69"/>
    <mergeCell ref="A70:D70"/>
    <mergeCell ref="A71:D71"/>
    <mergeCell ref="A82:D82"/>
    <mergeCell ref="A83:D83"/>
    <mergeCell ref="A84:K84"/>
    <mergeCell ref="A85:D85"/>
    <mergeCell ref="E85:K85"/>
    <mergeCell ref="E82:K82"/>
    <mergeCell ref="E83:K83"/>
    <mergeCell ref="A88:K88"/>
    <mergeCell ref="A89:K89"/>
    <mergeCell ref="A90:D90"/>
    <mergeCell ref="G90:K90"/>
    <mergeCell ref="E90:F90"/>
    <mergeCell ref="A86:D86"/>
    <mergeCell ref="A87:D87"/>
    <mergeCell ref="E86:K86"/>
    <mergeCell ref="E87:K87"/>
    <mergeCell ref="B64:H64"/>
    <mergeCell ref="A65:K65"/>
    <mergeCell ref="I64:K64"/>
    <mergeCell ref="A62:K62"/>
    <mergeCell ref="A60:K60"/>
    <mergeCell ref="A61:K61"/>
    <mergeCell ref="I59:K59"/>
    <mergeCell ref="A63:K63"/>
    <mergeCell ref="A59:H59"/>
    <mergeCell ref="E42:F42"/>
    <mergeCell ref="E49:F49"/>
    <mergeCell ref="E48:F48"/>
    <mergeCell ref="I47:K47"/>
    <mergeCell ref="I52:K52"/>
    <mergeCell ref="G47:H47"/>
    <mergeCell ref="G48:H48"/>
    <mergeCell ref="I39:K39"/>
    <mergeCell ref="I40:K40"/>
    <mergeCell ref="I41:K41"/>
    <mergeCell ref="I42:K42"/>
    <mergeCell ref="I37:K37"/>
    <mergeCell ref="I38:K38"/>
    <mergeCell ref="E44:F44"/>
    <mergeCell ref="E43:F43"/>
    <mergeCell ref="G49:H49"/>
    <mergeCell ref="E47:F47"/>
    <mergeCell ref="I44:K44"/>
    <mergeCell ref="I50:K50"/>
    <mergeCell ref="I48:K48"/>
    <mergeCell ref="I49:K49"/>
    <mergeCell ref="E55:F55"/>
    <mergeCell ref="E54:F54"/>
    <mergeCell ref="E53:F53"/>
    <mergeCell ref="E52:F52"/>
    <mergeCell ref="E51:F51"/>
    <mergeCell ref="G54:H54"/>
    <mergeCell ref="G55:H55"/>
    <mergeCell ref="G52:H52"/>
    <mergeCell ref="G51:H51"/>
    <mergeCell ref="C41:D41"/>
    <mergeCell ref="C40:D40"/>
    <mergeCell ref="C39:D39"/>
    <mergeCell ref="I51:K51"/>
    <mergeCell ref="I43:K43"/>
    <mergeCell ref="I45:K45"/>
    <mergeCell ref="I46:K46"/>
    <mergeCell ref="G45:H45"/>
    <mergeCell ref="G46:H46"/>
    <mergeCell ref="E45:F45"/>
    <mergeCell ref="C53:D53"/>
    <mergeCell ref="C52:D52"/>
    <mergeCell ref="C48:D48"/>
    <mergeCell ref="C47:D47"/>
    <mergeCell ref="C46:D46"/>
    <mergeCell ref="C45:D45"/>
    <mergeCell ref="C51:D51"/>
    <mergeCell ref="C50:D50"/>
    <mergeCell ref="C49:D49"/>
    <mergeCell ref="G56:H56"/>
    <mergeCell ref="G57:H57"/>
    <mergeCell ref="G58:H58"/>
    <mergeCell ref="C58:D58"/>
    <mergeCell ref="C57:D57"/>
    <mergeCell ref="E58:F58"/>
    <mergeCell ref="E57:F57"/>
    <mergeCell ref="E56:F56"/>
    <mergeCell ref="C54:D54"/>
    <mergeCell ref="G42:H42"/>
    <mergeCell ref="G43:H43"/>
    <mergeCell ref="G44:H44"/>
    <mergeCell ref="E40:F40"/>
    <mergeCell ref="E39:F39"/>
    <mergeCell ref="G53:H53"/>
    <mergeCell ref="E50:F50"/>
    <mergeCell ref="E46:F46"/>
    <mergeCell ref="G50:H50"/>
    <mergeCell ref="G40:H40"/>
    <mergeCell ref="G39:H39"/>
    <mergeCell ref="G38:H38"/>
    <mergeCell ref="A44:B44"/>
    <mergeCell ref="A58:B58"/>
    <mergeCell ref="A55:B55"/>
    <mergeCell ref="E41:F41"/>
    <mergeCell ref="C56:D56"/>
    <mergeCell ref="C55:D55"/>
    <mergeCell ref="A43:B43"/>
    <mergeCell ref="A42:B42"/>
    <mergeCell ref="G41:H41"/>
    <mergeCell ref="A50:B50"/>
    <mergeCell ref="A49:B49"/>
    <mergeCell ref="A48:B48"/>
    <mergeCell ref="A47:B47"/>
    <mergeCell ref="A46:B46"/>
    <mergeCell ref="C44:D44"/>
    <mergeCell ref="C43:D43"/>
    <mergeCell ref="C42:D42"/>
    <mergeCell ref="A57:B57"/>
    <mergeCell ref="A56:B56"/>
    <mergeCell ref="A54:B54"/>
    <mergeCell ref="A53:B53"/>
    <mergeCell ref="A52:B52"/>
    <mergeCell ref="E37:F37"/>
    <mergeCell ref="A51:B51"/>
    <mergeCell ref="A45:B45"/>
    <mergeCell ref="A40:B40"/>
    <mergeCell ref="A41:B41"/>
    <mergeCell ref="G37:H37"/>
    <mergeCell ref="G36:H36"/>
    <mergeCell ref="C36:D36"/>
    <mergeCell ref="C37:D37"/>
    <mergeCell ref="A39:B39"/>
    <mergeCell ref="C38:D38"/>
    <mergeCell ref="A37:B37"/>
    <mergeCell ref="A38:B38"/>
    <mergeCell ref="E38:F38"/>
    <mergeCell ref="A32:K32"/>
    <mergeCell ref="G35:H35"/>
    <mergeCell ref="A35:B36"/>
    <mergeCell ref="C35:D35"/>
    <mergeCell ref="E35:F35"/>
    <mergeCell ref="E36:F36"/>
    <mergeCell ref="I35:K35"/>
    <mergeCell ref="I36:K36"/>
    <mergeCell ref="A34:K34"/>
    <mergeCell ref="A33:K33"/>
    <mergeCell ref="A27:K27"/>
    <mergeCell ref="G28:K28"/>
    <mergeCell ref="A28:E28"/>
    <mergeCell ref="A29:K29"/>
    <mergeCell ref="A30:K30"/>
    <mergeCell ref="A31:K31"/>
    <mergeCell ref="B26:E26"/>
    <mergeCell ref="G22:I22"/>
    <mergeCell ref="G23:I23"/>
    <mergeCell ref="G24:K24"/>
    <mergeCell ref="G25:K25"/>
    <mergeCell ref="G26:K26"/>
    <mergeCell ref="B22:E22"/>
    <mergeCell ref="B23:E23"/>
    <mergeCell ref="B24:E24"/>
    <mergeCell ref="B25:E25"/>
    <mergeCell ref="B1:K1"/>
    <mergeCell ref="D3:H3"/>
    <mergeCell ref="D4:H4"/>
    <mergeCell ref="A3:C3"/>
    <mergeCell ref="A4:C4"/>
    <mergeCell ref="I3:K3"/>
    <mergeCell ref="I4:K4"/>
    <mergeCell ref="A2:K2"/>
    <mergeCell ref="A18:K18"/>
    <mergeCell ref="A19:K19"/>
    <mergeCell ref="A20:K20"/>
    <mergeCell ref="A21:K21"/>
    <mergeCell ref="A5:K5"/>
    <mergeCell ref="A6:K6"/>
    <mergeCell ref="A10:K10"/>
    <mergeCell ref="A11:K11"/>
    <mergeCell ref="A12:K12"/>
    <mergeCell ref="A13:K13"/>
    <mergeCell ref="A14:B17"/>
    <mergeCell ref="C14:K14"/>
    <mergeCell ref="C15:J16"/>
    <mergeCell ref="C17:K17"/>
    <mergeCell ref="A7:K7"/>
    <mergeCell ref="A8:K8"/>
    <mergeCell ref="A9:K9"/>
    <mergeCell ref="B193:I193"/>
    <mergeCell ref="J193:K193"/>
    <mergeCell ref="B189:I189"/>
    <mergeCell ref="J189:K189"/>
    <mergeCell ref="B190:I190"/>
    <mergeCell ref="J190:K190"/>
    <mergeCell ref="B187:I187"/>
    <mergeCell ref="B194:I194"/>
    <mergeCell ref="J194:K194"/>
    <mergeCell ref="B191:I191"/>
    <mergeCell ref="J191:K191"/>
    <mergeCell ref="B192:I192"/>
    <mergeCell ref="J192:K192"/>
    <mergeCell ref="J187:K187"/>
    <mergeCell ref="B188:I188"/>
    <mergeCell ref="J188:K188"/>
    <mergeCell ref="B185:I185"/>
    <mergeCell ref="J185:K185"/>
    <mergeCell ref="B186:I186"/>
    <mergeCell ref="J186:K186"/>
    <mergeCell ref="B182:I182"/>
    <mergeCell ref="J182:K182"/>
    <mergeCell ref="B183:I183"/>
    <mergeCell ref="J183:K183"/>
    <mergeCell ref="B184:I184"/>
    <mergeCell ref="J184:K184"/>
    <mergeCell ref="B179:I179"/>
    <mergeCell ref="J179:K179"/>
    <mergeCell ref="B180:I180"/>
    <mergeCell ref="J180:K180"/>
    <mergeCell ref="B181:I181"/>
    <mergeCell ref="J181:K181"/>
    <mergeCell ref="B176:I176"/>
    <mergeCell ref="J176:K176"/>
    <mergeCell ref="B177:I177"/>
    <mergeCell ref="J177:K177"/>
    <mergeCell ref="B178:I178"/>
    <mergeCell ref="J178:K178"/>
    <mergeCell ref="A166:K166"/>
    <mergeCell ref="A167:K172"/>
    <mergeCell ref="A173:K173"/>
    <mergeCell ref="A165:K165"/>
    <mergeCell ref="A174:K174"/>
    <mergeCell ref="A175:K175"/>
    <mergeCell ref="A161:K161"/>
    <mergeCell ref="B163:D163"/>
    <mergeCell ref="G163:H163"/>
    <mergeCell ref="I163:K163"/>
    <mergeCell ref="A162:K162"/>
    <mergeCell ref="A164:K164"/>
    <mergeCell ref="B160:D160"/>
    <mergeCell ref="G160:H160"/>
    <mergeCell ref="I160:K160"/>
    <mergeCell ref="A158:K158"/>
    <mergeCell ref="A149:K149"/>
    <mergeCell ref="A150:K150"/>
    <mergeCell ref="A151:K156"/>
    <mergeCell ref="A157:K157"/>
    <mergeCell ref="A159:K159"/>
    <mergeCell ref="I57:K57"/>
    <mergeCell ref="I58:K58"/>
    <mergeCell ref="I53:K53"/>
    <mergeCell ref="I54:K54"/>
    <mergeCell ref="I55:K55"/>
    <mergeCell ref="I56:K56"/>
  </mergeCells>
  <printOptions horizontalCentered="1"/>
  <pageMargins left="0.4" right="0.4" top="1.75" bottom="0.5" header="0.5" footer="0.3"/>
  <pageSetup fitToHeight="0" fitToWidth="1" horizontalDpi="600" verticalDpi="600" orientation="portrait" scale="75" r:id="rId3"/>
  <headerFooter alignWithMargins="0">
    <oddHeader>&amp;L&amp;G&amp;C&amp;"Arial,Bold"&amp;16
CHAPTER 4
ESTIMATING LINE FIRE
FLAME HEIGHT AGAINST THE WALL&amp;R&amp;"Arial,Bold"&amp;16
Version 1805.1
(English Units)</oddHeader>
    <oddFooter>&amp;L&amp;F&amp;CPage &amp;P of &amp;N&amp;R&amp;D  &amp;T</oddFooter>
  </headerFooter>
  <rowBreaks count="3" manualBreakCount="3">
    <brk id="60" max="255" man="1"/>
    <brk id="99" max="255" man="1"/>
    <brk id="126" max="255" man="1"/>
  </rowBreaks>
  <drawing r:id="rId1"/>
  <legacyDrawingHF r:id="rId2"/>
</worksheet>
</file>

<file path=xl/worksheets/sheet3.xml><?xml version="1.0" encoding="utf-8"?>
<worksheet xmlns="http://schemas.openxmlformats.org/spreadsheetml/2006/main" xmlns:r="http://schemas.openxmlformats.org/officeDocument/2006/relationships">
  <sheetPr codeName="Sheet2">
    <pageSetUpPr fitToPage="1"/>
  </sheetPr>
  <dimension ref="A1:K171"/>
  <sheetViews>
    <sheetView showGridLines="0" showRowColHeaders="0" zoomScale="115" zoomScaleNormal="115" zoomScalePageLayoutView="0" workbookViewId="0" topLeftCell="A1">
      <selection activeCell="B1" sqref="B1:K1"/>
    </sheetView>
  </sheetViews>
  <sheetFormatPr defaultColWidth="9.140625" defaultRowHeight="12.75"/>
  <cols>
    <col min="1" max="1" width="12.7109375" style="7" customWidth="1"/>
    <col min="2" max="2" width="13.28125" style="7" customWidth="1"/>
    <col min="3" max="5" width="10.7109375" style="7" customWidth="1"/>
    <col min="6" max="6" width="12.7109375" style="7" customWidth="1"/>
    <col min="7" max="8" width="10.7109375" style="7" customWidth="1"/>
    <col min="9" max="11" width="12.7109375" style="7" customWidth="1"/>
    <col min="12" max="16384" width="9.140625" style="7" customWidth="1"/>
  </cols>
  <sheetData>
    <row r="1" spans="1:11" ht="18" customHeight="1">
      <c r="A1" s="17"/>
      <c r="B1" s="254"/>
      <c r="C1" s="254"/>
      <c r="D1" s="254"/>
      <c r="E1" s="254"/>
      <c r="F1" s="254"/>
      <c r="G1" s="254"/>
      <c r="H1" s="254"/>
      <c r="I1" s="254"/>
      <c r="J1" s="254"/>
      <c r="K1" s="254"/>
    </row>
    <row r="2" spans="1:11" ht="18" customHeight="1">
      <c r="A2" s="144" t="s">
        <v>136</v>
      </c>
      <c r="B2" s="144"/>
      <c r="C2" s="144"/>
      <c r="D2" s="144"/>
      <c r="E2" s="144"/>
      <c r="F2" s="144"/>
      <c r="G2" s="144"/>
      <c r="H2" s="144"/>
      <c r="I2" s="144"/>
      <c r="J2" s="144"/>
      <c r="K2" s="144"/>
    </row>
    <row r="3" spans="1:11" ht="18" customHeight="1">
      <c r="A3" s="256"/>
      <c r="B3" s="256"/>
      <c r="C3" s="256"/>
      <c r="D3" s="144" t="s">
        <v>79</v>
      </c>
      <c r="E3" s="144"/>
      <c r="F3" s="144"/>
      <c r="G3" s="144"/>
      <c r="H3" s="144"/>
      <c r="I3" s="142" t="s">
        <v>61</v>
      </c>
      <c r="J3" s="142"/>
      <c r="K3" s="142"/>
    </row>
    <row r="4" spans="1:11" ht="18" customHeight="1">
      <c r="A4" s="256"/>
      <c r="B4" s="256"/>
      <c r="C4" s="256"/>
      <c r="D4" s="144" t="s">
        <v>80</v>
      </c>
      <c r="E4" s="144"/>
      <c r="F4" s="144"/>
      <c r="G4" s="144"/>
      <c r="H4" s="144"/>
      <c r="I4" s="143" t="s">
        <v>75</v>
      </c>
      <c r="J4" s="143"/>
      <c r="K4" s="143"/>
    </row>
    <row r="5" spans="1:11" ht="13.5" customHeight="1">
      <c r="A5" s="53"/>
      <c r="B5" s="53"/>
      <c r="C5" s="53"/>
      <c r="D5" s="53"/>
      <c r="E5" s="53"/>
      <c r="F5" s="53"/>
      <c r="G5" s="53"/>
      <c r="H5" s="53"/>
      <c r="I5" s="53"/>
      <c r="J5" s="53"/>
      <c r="K5" s="53"/>
    </row>
    <row r="6" spans="1:11" ht="13.5" customHeight="1">
      <c r="A6" s="255"/>
      <c r="B6" s="255"/>
      <c r="C6" s="255"/>
      <c r="D6" s="255"/>
      <c r="E6" s="255"/>
      <c r="F6" s="255"/>
      <c r="G6" s="255"/>
      <c r="H6" s="255"/>
      <c r="I6" s="255"/>
      <c r="J6" s="255"/>
      <c r="K6" s="255"/>
    </row>
    <row r="7" spans="1:11" ht="15" customHeight="1">
      <c r="A7" s="56" t="s">
        <v>73</v>
      </c>
      <c r="B7" s="57"/>
      <c r="C7" s="57"/>
      <c r="D7" s="57"/>
      <c r="E7" s="57"/>
      <c r="F7" s="57"/>
      <c r="G7" s="57"/>
      <c r="H7" s="57"/>
      <c r="I7" s="57"/>
      <c r="J7" s="57"/>
      <c r="K7" s="58"/>
    </row>
    <row r="8" spans="1:11" ht="15" customHeight="1">
      <c r="A8" s="59" t="s">
        <v>48</v>
      </c>
      <c r="B8" s="60"/>
      <c r="C8" s="60"/>
      <c r="D8" s="60"/>
      <c r="E8" s="60"/>
      <c r="F8" s="60"/>
      <c r="G8" s="60"/>
      <c r="H8" s="60"/>
      <c r="I8" s="60"/>
      <c r="J8" s="60"/>
      <c r="K8" s="61"/>
    </row>
    <row r="9" spans="1:11" ht="15" customHeight="1">
      <c r="A9" s="62" t="s">
        <v>69</v>
      </c>
      <c r="B9" s="63"/>
      <c r="C9" s="63"/>
      <c r="D9" s="63"/>
      <c r="E9" s="63"/>
      <c r="F9" s="63"/>
      <c r="G9" s="63"/>
      <c r="H9" s="63"/>
      <c r="I9" s="63"/>
      <c r="J9" s="63"/>
      <c r="K9" s="64"/>
    </row>
    <row r="10" spans="1:11" ht="15" customHeight="1">
      <c r="A10" s="128" t="s">
        <v>70</v>
      </c>
      <c r="B10" s="67"/>
      <c r="C10" s="67"/>
      <c r="D10" s="67"/>
      <c r="E10" s="67"/>
      <c r="F10" s="67"/>
      <c r="G10" s="67"/>
      <c r="H10" s="67"/>
      <c r="I10" s="67"/>
      <c r="J10" s="67"/>
      <c r="K10" s="129"/>
    </row>
    <row r="11" spans="1:11" ht="15" customHeight="1">
      <c r="A11" s="130" t="s">
        <v>71</v>
      </c>
      <c r="B11" s="131"/>
      <c r="C11" s="131"/>
      <c r="D11" s="131"/>
      <c r="E11" s="131"/>
      <c r="F11" s="131"/>
      <c r="G11" s="131"/>
      <c r="H11" s="131"/>
      <c r="I11" s="131"/>
      <c r="J11" s="131"/>
      <c r="K11" s="132"/>
    </row>
    <row r="12" spans="1:11" ht="14.25" customHeight="1">
      <c r="A12" s="26"/>
      <c r="B12" s="26"/>
      <c r="C12" s="26"/>
      <c r="D12" s="26"/>
      <c r="E12" s="26"/>
      <c r="F12" s="26"/>
      <c r="G12" s="26"/>
      <c r="H12" s="26"/>
      <c r="I12" s="26"/>
      <c r="J12" s="26"/>
      <c r="K12" s="26"/>
    </row>
    <row r="13" spans="1:11" ht="14.25" customHeight="1">
      <c r="A13" s="26"/>
      <c r="B13" s="26"/>
      <c r="C13" s="26"/>
      <c r="D13" s="26"/>
      <c r="E13" s="26"/>
      <c r="F13" s="26"/>
      <c r="G13" s="26"/>
      <c r="H13" s="26"/>
      <c r="I13" s="26"/>
      <c r="J13" s="26"/>
      <c r="K13" s="26"/>
    </row>
    <row r="14" spans="1:11" ht="14.25" customHeight="1">
      <c r="A14" s="133" t="s">
        <v>72</v>
      </c>
      <c r="B14" s="134"/>
      <c r="C14" s="26"/>
      <c r="D14" s="26"/>
      <c r="E14" s="26"/>
      <c r="F14" s="26"/>
      <c r="G14" s="26"/>
      <c r="H14" s="26"/>
      <c r="I14" s="26"/>
      <c r="J14" s="26"/>
      <c r="K14" s="26"/>
    </row>
    <row r="15" spans="1:11" ht="24.75" customHeight="1">
      <c r="A15" s="134"/>
      <c r="B15" s="134"/>
      <c r="C15" s="135"/>
      <c r="D15" s="136"/>
      <c r="E15" s="136"/>
      <c r="F15" s="136"/>
      <c r="G15" s="136"/>
      <c r="H15" s="136"/>
      <c r="I15" s="136"/>
      <c r="J15" s="137"/>
      <c r="K15" s="9"/>
    </row>
    <row r="16" spans="1:11" ht="24.75" customHeight="1">
      <c r="A16" s="134"/>
      <c r="B16" s="134"/>
      <c r="C16" s="138"/>
      <c r="D16" s="139"/>
      <c r="E16" s="139"/>
      <c r="F16" s="139"/>
      <c r="G16" s="139"/>
      <c r="H16" s="139"/>
      <c r="I16" s="139"/>
      <c r="J16" s="140"/>
      <c r="K16" s="9"/>
    </row>
    <row r="17" spans="1:11" ht="14.25" customHeight="1">
      <c r="A17" s="134"/>
      <c r="B17" s="134"/>
      <c r="C17" s="26"/>
      <c r="D17" s="26"/>
      <c r="E17" s="26"/>
      <c r="F17" s="26"/>
      <c r="G17" s="26"/>
      <c r="H17" s="26"/>
      <c r="I17" s="26"/>
      <c r="J17" s="26"/>
      <c r="K17" s="26"/>
    </row>
    <row r="18" spans="1:11" ht="14.25" customHeight="1">
      <c r="A18" s="26"/>
      <c r="B18" s="26"/>
      <c r="C18" s="26"/>
      <c r="D18" s="26"/>
      <c r="E18" s="26"/>
      <c r="F18" s="26"/>
      <c r="G18" s="26"/>
      <c r="H18" s="26"/>
      <c r="I18" s="26"/>
      <c r="J18" s="26"/>
      <c r="K18" s="26"/>
    </row>
    <row r="19" spans="1:11" ht="14.25" customHeight="1">
      <c r="A19" s="26"/>
      <c r="B19" s="26"/>
      <c r="C19" s="26"/>
      <c r="D19" s="26"/>
      <c r="E19" s="26"/>
      <c r="F19" s="26"/>
      <c r="G19" s="26"/>
      <c r="H19" s="26"/>
      <c r="I19" s="26"/>
      <c r="J19" s="26"/>
      <c r="K19" s="26"/>
    </row>
    <row r="20" spans="1:11" ht="19.5" customHeight="1" thickBot="1">
      <c r="A20" s="65" t="s">
        <v>0</v>
      </c>
      <c r="B20" s="65"/>
      <c r="C20" s="65"/>
      <c r="D20" s="65"/>
      <c r="E20" s="65"/>
      <c r="F20" s="65"/>
      <c r="G20" s="65"/>
      <c r="H20" s="65"/>
      <c r="I20" s="65"/>
      <c r="J20" s="65"/>
      <c r="K20" s="65"/>
    </row>
    <row r="21" spans="1:11" ht="13.5" customHeight="1" thickTop="1">
      <c r="A21" s="141"/>
      <c r="B21" s="41"/>
      <c r="C21" s="41"/>
      <c r="D21" s="41"/>
      <c r="E21" s="41"/>
      <c r="F21" s="41"/>
      <c r="G21" s="41"/>
      <c r="H21" s="41"/>
      <c r="I21" s="41"/>
      <c r="J21" s="41"/>
      <c r="K21" s="41"/>
    </row>
    <row r="22" spans="2:11" ht="15" customHeight="1">
      <c r="B22" s="48" t="s">
        <v>29</v>
      </c>
      <c r="C22" s="26"/>
      <c r="D22" s="26"/>
      <c r="E22" s="187"/>
      <c r="F22" s="10">
        <v>5</v>
      </c>
      <c r="G22" s="257" t="s">
        <v>27</v>
      </c>
      <c r="H22" s="26"/>
      <c r="I22" s="26"/>
      <c r="J22" s="18">
        <f>(F22)*0.003785</f>
        <v>0.018925</v>
      </c>
      <c r="K22" s="19" t="s">
        <v>86</v>
      </c>
    </row>
    <row r="23" spans="2:11" ht="15" customHeight="1">
      <c r="B23" s="48" t="s">
        <v>30</v>
      </c>
      <c r="C23" s="26"/>
      <c r="D23" s="26"/>
      <c r="E23" s="187"/>
      <c r="F23" s="10">
        <v>10</v>
      </c>
      <c r="G23" s="257" t="s">
        <v>76</v>
      </c>
      <c r="H23" s="26"/>
      <c r="I23" s="26"/>
      <c r="J23" s="20">
        <f>F23*0.3048^2</f>
        <v>0.9290304</v>
      </c>
      <c r="K23" s="19" t="s">
        <v>87</v>
      </c>
    </row>
    <row r="24" spans="2:11" ht="15" customHeight="1">
      <c r="B24" s="48" t="s">
        <v>3</v>
      </c>
      <c r="C24" s="26"/>
      <c r="D24" s="26"/>
      <c r="E24" s="187"/>
      <c r="F24" s="11">
        <v>0.005</v>
      </c>
      <c r="G24" s="186" t="s">
        <v>77</v>
      </c>
      <c r="H24" s="26"/>
      <c r="I24" s="26"/>
      <c r="J24" s="26"/>
      <c r="K24" s="26"/>
    </row>
    <row r="25" spans="2:11" ht="15" customHeight="1">
      <c r="B25" s="48" t="s">
        <v>28</v>
      </c>
      <c r="C25" s="26"/>
      <c r="D25" s="26"/>
      <c r="E25" s="187"/>
      <c r="F25" s="11">
        <v>28100</v>
      </c>
      <c r="G25" s="186" t="s">
        <v>4</v>
      </c>
      <c r="H25" s="26"/>
      <c r="I25" s="26"/>
      <c r="J25" s="26"/>
      <c r="K25" s="26"/>
    </row>
    <row r="26" spans="2:11" ht="15" customHeight="1">
      <c r="B26" s="48" t="s">
        <v>58</v>
      </c>
      <c r="C26" s="26"/>
      <c r="D26" s="26"/>
      <c r="E26" s="187"/>
      <c r="F26" s="11">
        <v>100</v>
      </c>
      <c r="G26" s="186" t="s">
        <v>78</v>
      </c>
      <c r="H26" s="26"/>
      <c r="I26" s="26"/>
      <c r="J26" s="26"/>
      <c r="K26" s="26"/>
    </row>
    <row r="27" spans="1:11" ht="13.5" customHeight="1" thickBot="1">
      <c r="A27" s="26"/>
      <c r="B27" s="26"/>
      <c r="C27" s="26"/>
      <c r="D27" s="26"/>
      <c r="E27" s="26"/>
      <c r="F27" s="26"/>
      <c r="G27" s="26"/>
      <c r="H27" s="26"/>
      <c r="I27" s="26"/>
      <c r="J27" s="26"/>
      <c r="K27" s="26"/>
    </row>
    <row r="28" spans="1:11" ht="24.75" customHeight="1" thickBot="1" thickTop="1">
      <c r="A28" s="258"/>
      <c r="B28" s="258"/>
      <c r="C28" s="258"/>
      <c r="D28" s="258"/>
      <c r="E28" s="259"/>
      <c r="F28" s="16" t="s">
        <v>49</v>
      </c>
      <c r="G28" s="192"/>
      <c r="H28" s="26"/>
      <c r="I28" s="26"/>
      <c r="J28" s="26"/>
      <c r="K28" s="26"/>
    </row>
    <row r="29" spans="1:11" ht="13.5" customHeight="1" thickBot="1" thickTop="1">
      <c r="A29" s="34"/>
      <c r="B29" s="34"/>
      <c r="C29" s="34"/>
      <c r="D29" s="34"/>
      <c r="E29" s="34"/>
      <c r="F29" s="34"/>
      <c r="G29" s="34"/>
      <c r="H29" s="34"/>
      <c r="I29" s="34"/>
      <c r="J29" s="34"/>
      <c r="K29" s="34"/>
    </row>
    <row r="30" spans="1:11" ht="13.5" customHeight="1" thickTop="1">
      <c r="A30" s="41"/>
      <c r="B30" s="41"/>
      <c r="C30" s="41"/>
      <c r="D30" s="41"/>
      <c r="E30" s="41"/>
      <c r="F30" s="41"/>
      <c r="G30" s="41"/>
      <c r="H30" s="41"/>
      <c r="I30" s="41"/>
      <c r="J30" s="41"/>
      <c r="K30" s="41"/>
    </row>
    <row r="31" spans="1:11" ht="19.5" customHeight="1">
      <c r="A31" s="188" t="s">
        <v>36</v>
      </c>
      <c r="B31" s="216"/>
      <c r="C31" s="216"/>
      <c r="D31" s="216"/>
      <c r="E31" s="216"/>
      <c r="F31" s="216"/>
      <c r="G31" s="216"/>
      <c r="H31" s="216"/>
      <c r="I31" s="216"/>
      <c r="J31" s="216"/>
      <c r="K31" s="216"/>
    </row>
    <row r="32" spans="1:11" ht="13.5" customHeight="1">
      <c r="A32" s="188"/>
      <c r="B32" s="26"/>
      <c r="C32" s="26"/>
      <c r="D32" s="26"/>
      <c r="E32" s="26"/>
      <c r="F32" s="26"/>
      <c r="G32" s="26"/>
      <c r="H32" s="26"/>
      <c r="I32" s="26"/>
      <c r="J32" s="26"/>
      <c r="K32" s="26"/>
    </row>
    <row r="33" spans="1:11" ht="19.5" customHeight="1">
      <c r="A33" s="223" t="s">
        <v>88</v>
      </c>
      <c r="B33" s="223"/>
      <c r="C33" s="223"/>
      <c r="D33" s="223"/>
      <c r="E33" s="223"/>
      <c r="F33" s="223"/>
      <c r="G33" s="223"/>
      <c r="H33" s="223"/>
      <c r="I33" s="223"/>
      <c r="J33" s="223"/>
      <c r="K33" s="223"/>
    </row>
    <row r="34" spans="1:11" ht="13.5" customHeight="1" thickBot="1">
      <c r="A34" s="260"/>
      <c r="B34" s="26"/>
      <c r="C34" s="26"/>
      <c r="D34" s="26"/>
      <c r="E34" s="26"/>
      <c r="F34" s="26"/>
      <c r="G34" s="26"/>
      <c r="H34" s="26"/>
      <c r="I34" s="26"/>
      <c r="J34" s="26"/>
      <c r="K34" s="26"/>
    </row>
    <row r="35" spans="1:11" ht="19.5" customHeight="1" thickBot="1">
      <c r="A35" s="150" t="s">
        <v>5</v>
      </c>
      <c r="B35" s="245"/>
      <c r="C35" s="146" t="s">
        <v>44</v>
      </c>
      <c r="D35" s="147"/>
      <c r="E35" s="146" t="s">
        <v>38</v>
      </c>
      <c r="F35" s="147"/>
      <c r="G35" s="146" t="s">
        <v>59</v>
      </c>
      <c r="H35" s="156"/>
      <c r="I35" s="248" t="s">
        <v>39</v>
      </c>
      <c r="J35" s="249"/>
      <c r="K35" s="250"/>
    </row>
    <row r="36" spans="1:11" ht="24.75" customHeight="1" thickBot="1">
      <c r="A36" s="246"/>
      <c r="B36" s="247"/>
      <c r="C36" s="148" t="s">
        <v>121</v>
      </c>
      <c r="D36" s="149"/>
      <c r="E36" s="217" t="s">
        <v>122</v>
      </c>
      <c r="F36" s="159"/>
      <c r="G36" s="148" t="s">
        <v>123</v>
      </c>
      <c r="H36" s="157"/>
      <c r="I36" s="251"/>
      <c r="J36" s="252"/>
      <c r="K36" s="253"/>
    </row>
    <row r="37" spans="1:11" ht="13.5" customHeight="1">
      <c r="A37" s="173" t="s">
        <v>13</v>
      </c>
      <c r="B37" s="171"/>
      <c r="C37" s="154">
        <v>0.041</v>
      </c>
      <c r="D37" s="171"/>
      <c r="E37" s="227">
        <v>25800</v>
      </c>
      <c r="F37" s="168"/>
      <c r="G37" s="154">
        <v>1.9</v>
      </c>
      <c r="H37" s="155"/>
      <c r="I37" s="182" t="s">
        <v>141</v>
      </c>
      <c r="J37" s="261"/>
      <c r="K37" s="261"/>
    </row>
    <row r="38" spans="1:11" ht="13.5" customHeight="1">
      <c r="A38" s="175" t="s">
        <v>9</v>
      </c>
      <c r="B38" s="172"/>
      <c r="C38" s="160">
        <v>0.085</v>
      </c>
      <c r="D38" s="172"/>
      <c r="E38" s="226">
        <v>40100</v>
      </c>
      <c r="F38" s="170"/>
      <c r="G38" s="160">
        <v>2.7</v>
      </c>
      <c r="H38" s="161"/>
      <c r="I38" s="184" t="s">
        <v>139</v>
      </c>
      <c r="J38" s="185"/>
      <c r="K38" s="185"/>
    </row>
    <row r="39" spans="1:11" ht="13.5" customHeight="1">
      <c r="A39" s="175" t="s">
        <v>9</v>
      </c>
      <c r="B39" s="172"/>
      <c r="C39" s="160">
        <v>0.048</v>
      </c>
      <c r="D39" s="172"/>
      <c r="E39" s="226">
        <v>44700</v>
      </c>
      <c r="F39" s="170"/>
      <c r="G39" s="160">
        <v>3.6</v>
      </c>
      <c r="H39" s="161"/>
      <c r="I39" s="50"/>
      <c r="J39" s="26"/>
      <c r="K39" s="26"/>
    </row>
    <row r="40" spans="1:11" ht="13.5" customHeight="1">
      <c r="A40" s="175" t="s">
        <v>8</v>
      </c>
      <c r="B40" s="172"/>
      <c r="C40" s="160">
        <v>0.078</v>
      </c>
      <c r="D40" s="172"/>
      <c r="E40" s="226">
        <v>45700</v>
      </c>
      <c r="F40" s="170"/>
      <c r="G40" s="160">
        <v>2.7</v>
      </c>
      <c r="H40" s="161"/>
      <c r="I40" s="50"/>
      <c r="J40" s="26"/>
      <c r="K40" s="26"/>
    </row>
    <row r="41" spans="1:11" ht="13.5" customHeight="1">
      <c r="A41" s="175" t="s">
        <v>21</v>
      </c>
      <c r="B41" s="172"/>
      <c r="C41" s="160">
        <v>0.034</v>
      </c>
      <c r="D41" s="172"/>
      <c r="E41" s="226">
        <v>42600</v>
      </c>
      <c r="F41" s="170"/>
      <c r="G41" s="160">
        <v>2.8</v>
      </c>
      <c r="H41" s="161"/>
      <c r="I41" s="50"/>
      <c r="J41" s="26"/>
      <c r="K41" s="26"/>
    </row>
    <row r="42" spans="1:11" ht="13.5" customHeight="1">
      <c r="A42" s="175" t="s">
        <v>25</v>
      </c>
      <c r="B42" s="172"/>
      <c r="C42" s="160">
        <v>0.045</v>
      </c>
      <c r="D42" s="172"/>
      <c r="E42" s="226">
        <v>44400</v>
      </c>
      <c r="F42" s="170"/>
      <c r="G42" s="160">
        <v>2.1</v>
      </c>
      <c r="H42" s="161"/>
      <c r="I42" s="50"/>
      <c r="J42" s="26"/>
      <c r="K42" s="26"/>
    </row>
    <row r="43" spans="1:11" ht="13.5" customHeight="1">
      <c r="A43" s="175" t="s">
        <v>15</v>
      </c>
      <c r="B43" s="172"/>
      <c r="C43" s="160">
        <v>0.085</v>
      </c>
      <c r="D43" s="172"/>
      <c r="E43" s="226">
        <v>34200</v>
      </c>
      <c r="F43" s="170"/>
      <c r="G43" s="160">
        <v>0.7</v>
      </c>
      <c r="H43" s="161"/>
      <c r="I43" s="50"/>
      <c r="J43" s="26"/>
      <c r="K43" s="26"/>
    </row>
    <row r="44" spans="1:11" ht="13.5" customHeight="1">
      <c r="A44" s="175" t="s">
        <v>14</v>
      </c>
      <c r="B44" s="172"/>
      <c r="C44" s="160">
        <v>0.018</v>
      </c>
      <c r="D44" s="172"/>
      <c r="E44" s="226">
        <v>26200</v>
      </c>
      <c r="F44" s="170"/>
      <c r="G44" s="160">
        <v>5.4</v>
      </c>
      <c r="H44" s="161"/>
      <c r="I44" s="50"/>
      <c r="J44" s="26"/>
      <c r="K44" s="26"/>
    </row>
    <row r="45" spans="1:11" ht="13.5" customHeight="1">
      <c r="A45" s="175" t="s">
        <v>7</v>
      </c>
      <c r="B45" s="172"/>
      <c r="C45" s="160">
        <v>0.015</v>
      </c>
      <c r="D45" s="172"/>
      <c r="E45" s="226">
        <v>26800</v>
      </c>
      <c r="F45" s="170"/>
      <c r="G45" s="160">
        <v>100</v>
      </c>
      <c r="H45" s="161"/>
      <c r="I45" s="50"/>
      <c r="J45" s="26"/>
      <c r="K45" s="26"/>
    </row>
    <row r="46" spans="1:11" ht="13.5" customHeight="1">
      <c r="A46" s="175" t="s">
        <v>20</v>
      </c>
      <c r="B46" s="172"/>
      <c r="C46" s="160">
        <v>0.035</v>
      </c>
      <c r="D46" s="172"/>
      <c r="E46" s="226">
        <v>39700</v>
      </c>
      <c r="F46" s="170"/>
      <c r="G46" s="160">
        <v>1.7</v>
      </c>
      <c r="H46" s="161"/>
      <c r="I46" s="50"/>
      <c r="J46" s="26"/>
      <c r="K46" s="26"/>
    </row>
    <row r="47" spans="1:11" ht="13.5" customHeight="1">
      <c r="A47" s="175" t="s">
        <v>16</v>
      </c>
      <c r="B47" s="172"/>
      <c r="C47" s="160">
        <v>0.055</v>
      </c>
      <c r="D47" s="172"/>
      <c r="E47" s="226">
        <v>43700</v>
      </c>
      <c r="F47" s="170"/>
      <c r="G47" s="160">
        <v>2.1</v>
      </c>
      <c r="H47" s="161"/>
      <c r="I47" s="50"/>
      <c r="J47" s="26"/>
      <c r="K47" s="26"/>
    </row>
    <row r="48" spans="1:11" ht="13.5" customHeight="1">
      <c r="A48" s="175" t="s">
        <v>11</v>
      </c>
      <c r="B48" s="172"/>
      <c r="C48" s="160">
        <v>0.101</v>
      </c>
      <c r="D48" s="172"/>
      <c r="E48" s="226">
        <v>44600</v>
      </c>
      <c r="F48" s="170"/>
      <c r="G48" s="160">
        <v>1.1</v>
      </c>
      <c r="H48" s="161"/>
      <c r="I48" s="50"/>
      <c r="J48" s="26"/>
      <c r="K48" s="26"/>
    </row>
    <row r="49" spans="1:11" ht="13.5" customHeight="1">
      <c r="A49" s="175" t="s">
        <v>10</v>
      </c>
      <c r="B49" s="172"/>
      <c r="C49" s="160">
        <v>0.074</v>
      </c>
      <c r="D49" s="172"/>
      <c r="E49" s="226">
        <v>44700</v>
      </c>
      <c r="F49" s="170"/>
      <c r="G49" s="160">
        <v>1.9</v>
      </c>
      <c r="H49" s="161"/>
      <c r="I49" s="50"/>
      <c r="J49" s="26"/>
      <c r="K49" s="26"/>
    </row>
    <row r="50" spans="1:11" ht="13.5" customHeight="1">
      <c r="A50" s="175" t="s">
        <v>17</v>
      </c>
      <c r="B50" s="172"/>
      <c r="C50" s="160">
        <v>0.051</v>
      </c>
      <c r="D50" s="172"/>
      <c r="E50" s="226">
        <v>43500</v>
      </c>
      <c r="F50" s="170"/>
      <c r="G50" s="160">
        <v>3.6</v>
      </c>
      <c r="H50" s="161"/>
      <c r="I50" s="50"/>
      <c r="J50" s="26"/>
      <c r="K50" s="26"/>
    </row>
    <row r="51" spans="1:11" ht="13.5" customHeight="1">
      <c r="A51" s="175" t="s">
        <v>18</v>
      </c>
      <c r="B51" s="172"/>
      <c r="C51" s="160">
        <v>0.054</v>
      </c>
      <c r="D51" s="172"/>
      <c r="E51" s="226">
        <v>43000</v>
      </c>
      <c r="F51" s="170"/>
      <c r="G51" s="160">
        <v>1.6</v>
      </c>
      <c r="H51" s="161"/>
      <c r="I51" s="50"/>
      <c r="J51" s="26"/>
      <c r="K51" s="26"/>
    </row>
    <row r="52" spans="1:11" ht="13.5" customHeight="1">
      <c r="A52" s="175" t="s">
        <v>43</v>
      </c>
      <c r="B52" s="172"/>
      <c r="C52" s="160">
        <v>0.039</v>
      </c>
      <c r="D52" s="172"/>
      <c r="E52" s="226">
        <v>43200</v>
      </c>
      <c r="F52" s="170"/>
      <c r="G52" s="160">
        <v>3.5</v>
      </c>
      <c r="H52" s="161"/>
      <c r="I52" s="50"/>
      <c r="J52" s="26"/>
      <c r="K52" s="26"/>
    </row>
    <row r="53" spans="1:11" ht="13.5" customHeight="1">
      <c r="A53" s="175" t="s">
        <v>26</v>
      </c>
      <c r="B53" s="172"/>
      <c r="C53" s="160">
        <v>0.039</v>
      </c>
      <c r="D53" s="172"/>
      <c r="E53" s="226">
        <v>46000</v>
      </c>
      <c r="F53" s="170"/>
      <c r="G53" s="160">
        <v>0.7</v>
      </c>
      <c r="H53" s="161"/>
      <c r="I53" s="50"/>
      <c r="J53" s="26"/>
      <c r="K53" s="26"/>
    </row>
    <row r="54" spans="1:11" ht="13.5" customHeight="1">
      <c r="A54" s="175" t="s">
        <v>6</v>
      </c>
      <c r="B54" s="172"/>
      <c r="C54" s="160">
        <v>0.017</v>
      </c>
      <c r="D54" s="172"/>
      <c r="E54" s="226">
        <v>20000</v>
      </c>
      <c r="F54" s="170"/>
      <c r="G54" s="160">
        <v>100</v>
      </c>
      <c r="H54" s="161"/>
      <c r="I54" s="50"/>
      <c r="J54" s="26"/>
      <c r="K54" s="26"/>
    </row>
    <row r="55" spans="1:11" ht="13.5" customHeight="1">
      <c r="A55" s="175" t="s">
        <v>85</v>
      </c>
      <c r="B55" s="172"/>
      <c r="C55" s="160">
        <v>0.005</v>
      </c>
      <c r="D55" s="172"/>
      <c r="E55" s="226">
        <v>28100</v>
      </c>
      <c r="F55" s="170"/>
      <c r="G55" s="160">
        <v>100</v>
      </c>
      <c r="H55" s="161"/>
      <c r="I55" s="50"/>
      <c r="J55" s="26"/>
      <c r="K55" s="26"/>
    </row>
    <row r="56" spans="1:11" ht="13.5" customHeight="1">
      <c r="A56" s="175" t="s">
        <v>19</v>
      </c>
      <c r="B56" s="172"/>
      <c r="C56" s="160">
        <v>0.039</v>
      </c>
      <c r="D56" s="172"/>
      <c r="E56" s="226">
        <v>46000</v>
      </c>
      <c r="F56" s="170"/>
      <c r="G56" s="160">
        <v>0.7</v>
      </c>
      <c r="H56" s="161"/>
      <c r="I56" s="50"/>
      <c r="J56" s="26"/>
      <c r="K56" s="26"/>
    </row>
    <row r="57" spans="1:11" ht="13.5" customHeight="1">
      <c r="A57" s="175" t="s">
        <v>12</v>
      </c>
      <c r="B57" s="172"/>
      <c r="C57" s="160">
        <v>0.09</v>
      </c>
      <c r="D57" s="172"/>
      <c r="E57" s="226">
        <v>40800</v>
      </c>
      <c r="F57" s="170"/>
      <c r="G57" s="160">
        <v>1.4</v>
      </c>
      <c r="H57" s="161"/>
      <c r="I57" s="50"/>
      <c r="J57" s="26"/>
      <c r="K57" s="26"/>
    </row>
    <row r="58" spans="1:11" ht="13.5" customHeight="1">
      <c r="A58" s="175" t="s">
        <v>52</v>
      </c>
      <c r="B58" s="172"/>
      <c r="C58" s="160" t="s">
        <v>53</v>
      </c>
      <c r="D58" s="172"/>
      <c r="E58" s="226" t="s">
        <v>53</v>
      </c>
      <c r="F58" s="170"/>
      <c r="G58" s="162" t="s">
        <v>53</v>
      </c>
      <c r="H58" s="163"/>
      <c r="I58" s="50"/>
      <c r="J58" s="26"/>
      <c r="K58" s="26"/>
    </row>
    <row r="59" spans="1:11" ht="15" customHeight="1" thickBot="1">
      <c r="A59" s="164" t="s">
        <v>142</v>
      </c>
      <c r="B59" s="264"/>
      <c r="C59" s="264"/>
      <c r="D59" s="264"/>
      <c r="E59" s="264"/>
      <c r="F59" s="264"/>
      <c r="G59" s="264"/>
      <c r="H59" s="265"/>
      <c r="I59" s="50"/>
      <c r="J59" s="26"/>
      <c r="K59" s="26"/>
    </row>
    <row r="60" spans="1:11" ht="13.5" customHeight="1">
      <c r="A60" s="51"/>
      <c r="B60" s="263"/>
      <c r="C60" s="263"/>
      <c r="D60" s="263"/>
      <c r="E60" s="263"/>
      <c r="F60" s="263"/>
      <c r="G60" s="263"/>
      <c r="H60" s="263"/>
      <c r="I60" s="263"/>
      <c r="J60" s="263"/>
      <c r="K60" s="263"/>
    </row>
    <row r="61" spans="1:11" ht="13.5" customHeight="1" thickBot="1">
      <c r="A61" s="51"/>
      <c r="B61" s="263"/>
      <c r="C61" s="263"/>
      <c r="D61" s="263"/>
      <c r="E61" s="263"/>
      <c r="F61" s="263"/>
      <c r="G61" s="263"/>
      <c r="H61" s="263"/>
      <c r="I61" s="263"/>
      <c r="J61" s="263"/>
      <c r="K61" s="263"/>
    </row>
    <row r="62" spans="1:11" ht="15" customHeight="1" thickTop="1">
      <c r="A62" s="52"/>
      <c r="B62" s="262"/>
      <c r="C62" s="262"/>
      <c r="D62" s="262"/>
      <c r="E62" s="262"/>
      <c r="F62" s="262"/>
      <c r="G62" s="262"/>
      <c r="H62" s="262"/>
      <c r="I62" s="262"/>
      <c r="J62" s="262"/>
      <c r="K62" s="262"/>
    </row>
    <row r="63" spans="1:11" ht="24.75" customHeight="1">
      <c r="A63" s="27" t="s">
        <v>22</v>
      </c>
      <c r="B63" s="24"/>
      <c r="C63" s="24"/>
      <c r="D63" s="24"/>
      <c r="E63" s="24"/>
      <c r="F63" s="24"/>
      <c r="G63" s="24"/>
      <c r="H63" s="24"/>
      <c r="I63" s="24"/>
      <c r="J63" s="24"/>
      <c r="K63" s="24"/>
    </row>
    <row r="64" spans="2:11" ht="15" customHeight="1">
      <c r="B64" s="35" t="s">
        <v>143</v>
      </c>
      <c r="C64" s="230"/>
      <c r="D64" s="230"/>
      <c r="E64" s="230"/>
      <c r="F64" s="230"/>
      <c r="G64" s="230"/>
      <c r="H64" s="230"/>
      <c r="I64" s="26"/>
      <c r="J64" s="26"/>
      <c r="K64" s="26"/>
    </row>
    <row r="65" spans="1:11" ht="15" customHeight="1">
      <c r="A65" s="26"/>
      <c r="B65" s="26"/>
      <c r="C65" s="26"/>
      <c r="D65" s="26"/>
      <c r="E65" s="26"/>
      <c r="F65" s="26"/>
      <c r="G65" s="26"/>
      <c r="H65" s="26"/>
      <c r="I65" s="26"/>
      <c r="J65" s="26"/>
      <c r="K65" s="26"/>
    </row>
    <row r="66" spans="1:11" ht="24.75" customHeight="1">
      <c r="A66" s="25" t="s">
        <v>54</v>
      </c>
      <c r="B66" s="193"/>
      <c r="C66" s="193"/>
      <c r="D66" s="24" t="s">
        <v>102</v>
      </c>
      <c r="E66" s="31"/>
      <c r="F66" s="31"/>
      <c r="G66" s="31"/>
      <c r="H66" s="31"/>
      <c r="I66" s="31"/>
      <c r="J66" s="31"/>
      <c r="K66" s="31"/>
    </row>
    <row r="67" spans="1:11" ht="15" customHeight="1">
      <c r="A67" s="24"/>
      <c r="B67" s="26"/>
      <c r="C67" s="26"/>
      <c r="D67" s="26"/>
      <c r="E67" s="26"/>
      <c r="F67" s="26"/>
      <c r="G67" s="26"/>
      <c r="H67" s="26"/>
      <c r="I67" s="26"/>
      <c r="J67" s="26"/>
      <c r="K67" s="26"/>
    </row>
    <row r="68" spans="1:11" ht="15" customHeight="1">
      <c r="A68" s="32" t="s">
        <v>89</v>
      </c>
      <c r="B68" s="32"/>
      <c r="C68" s="32"/>
      <c r="D68" s="32"/>
      <c r="E68" s="26"/>
      <c r="F68" s="26"/>
      <c r="G68" s="26"/>
      <c r="H68" s="26"/>
      <c r="I68" s="26"/>
      <c r="J68" s="26"/>
      <c r="K68" s="26"/>
    </row>
    <row r="69" spans="1:11" ht="15" customHeight="1">
      <c r="A69" s="266" t="s">
        <v>54</v>
      </c>
      <c r="B69" s="266"/>
      <c r="C69" s="266"/>
      <c r="D69" s="266"/>
      <c r="E69" s="33" t="s">
        <v>95</v>
      </c>
      <c r="F69" s="33"/>
      <c r="G69" s="33"/>
      <c r="H69" s="33"/>
      <c r="I69" s="33"/>
      <c r="J69" s="33"/>
      <c r="K69" s="33"/>
    </row>
    <row r="70" spans="1:11" ht="15" customHeight="1">
      <c r="A70" s="32" t="s">
        <v>90</v>
      </c>
      <c r="B70" s="32"/>
      <c r="C70" s="32"/>
      <c r="D70" s="32"/>
      <c r="E70" s="33" t="s">
        <v>96</v>
      </c>
      <c r="F70" s="33"/>
      <c r="G70" s="33"/>
      <c r="H70" s="33"/>
      <c r="I70" s="33"/>
      <c r="J70" s="33"/>
      <c r="K70" s="33"/>
    </row>
    <row r="71" spans="1:11" ht="15" customHeight="1">
      <c r="A71" s="46" t="s">
        <v>91</v>
      </c>
      <c r="B71" s="46"/>
      <c r="C71" s="46"/>
      <c r="D71" s="46"/>
      <c r="E71" s="33" t="s">
        <v>97</v>
      </c>
      <c r="F71" s="33"/>
      <c r="G71" s="33"/>
      <c r="H71" s="33"/>
      <c r="I71" s="33"/>
      <c r="J71" s="33"/>
      <c r="K71" s="33"/>
    </row>
    <row r="72" spans="1:11" ht="15" customHeight="1">
      <c r="A72" s="32" t="s">
        <v>100</v>
      </c>
      <c r="B72" s="32"/>
      <c r="C72" s="32"/>
      <c r="D72" s="32"/>
      <c r="E72" s="33" t="s">
        <v>101</v>
      </c>
      <c r="F72" s="33"/>
      <c r="G72" s="33"/>
      <c r="H72" s="33"/>
      <c r="I72" s="33"/>
      <c r="J72" s="33"/>
      <c r="K72" s="33"/>
    </row>
    <row r="73" spans="1:11" ht="15" customHeight="1">
      <c r="A73" s="32" t="s">
        <v>92</v>
      </c>
      <c r="B73" s="32"/>
      <c r="C73" s="32"/>
      <c r="D73" s="32"/>
      <c r="E73" s="33" t="s">
        <v>98</v>
      </c>
      <c r="F73" s="33"/>
      <c r="G73" s="33"/>
      <c r="H73" s="33"/>
      <c r="I73" s="33"/>
      <c r="J73" s="33"/>
      <c r="K73" s="33"/>
    </row>
    <row r="74" spans="1:11" ht="15" customHeight="1">
      <c r="A74" s="32" t="s">
        <v>93</v>
      </c>
      <c r="B74" s="32"/>
      <c r="C74" s="32"/>
      <c r="D74" s="32"/>
      <c r="E74" s="33" t="s">
        <v>94</v>
      </c>
      <c r="F74" s="33"/>
      <c r="G74" s="33"/>
      <c r="H74" s="33"/>
      <c r="I74" s="33"/>
      <c r="J74" s="33"/>
      <c r="K74" s="33"/>
    </row>
    <row r="75" spans="1:11" ht="15" customHeight="1">
      <c r="A75" s="33"/>
      <c r="B75" s="26"/>
      <c r="C75" s="26"/>
      <c r="D75" s="26"/>
      <c r="E75" s="26"/>
      <c r="F75" s="26"/>
      <c r="G75" s="26"/>
      <c r="H75" s="26"/>
      <c r="I75" s="26"/>
      <c r="J75" s="26"/>
      <c r="K75" s="26"/>
    </row>
    <row r="76" spans="1:11" ht="15" customHeight="1">
      <c r="A76" s="26"/>
      <c r="B76" s="26"/>
      <c r="C76" s="26"/>
      <c r="D76" s="26"/>
      <c r="E76" s="47" t="s">
        <v>138</v>
      </c>
      <c r="F76" s="26"/>
      <c r="G76" s="26"/>
      <c r="H76" s="26"/>
      <c r="I76" s="26"/>
      <c r="J76" s="26"/>
      <c r="K76" s="26"/>
    </row>
    <row r="77" spans="1:11" ht="15" customHeight="1">
      <c r="A77" s="26"/>
      <c r="B77" s="26"/>
      <c r="C77" s="26"/>
      <c r="D77" s="26"/>
      <c r="E77" s="48" t="s">
        <v>137</v>
      </c>
      <c r="F77" s="26"/>
      <c r="G77" s="26"/>
      <c r="H77" s="26"/>
      <c r="I77" s="26"/>
      <c r="J77" s="26"/>
      <c r="K77" s="26"/>
    </row>
    <row r="78" spans="1:11" ht="15" customHeight="1">
      <c r="A78" s="26"/>
      <c r="B78" s="26"/>
      <c r="C78" s="26"/>
      <c r="D78" s="26"/>
      <c r="E78" s="26"/>
      <c r="F78" s="26"/>
      <c r="G78" s="26"/>
      <c r="H78" s="26"/>
      <c r="I78" s="26"/>
      <c r="J78" s="26"/>
      <c r="K78" s="26"/>
    </row>
    <row r="79" spans="1:11" ht="15" customHeight="1">
      <c r="A79" s="26"/>
      <c r="B79" s="26"/>
      <c r="C79" s="26"/>
      <c r="D79" s="26"/>
      <c r="E79" s="26"/>
      <c r="F79" s="26"/>
      <c r="G79" s="26"/>
      <c r="H79" s="26"/>
      <c r="I79" s="26"/>
      <c r="J79" s="26"/>
      <c r="K79" s="26"/>
    </row>
    <row r="80" spans="1:11" ht="19.5" customHeight="1">
      <c r="A80" s="26"/>
      <c r="B80" s="26"/>
      <c r="C80" s="26"/>
      <c r="D80" s="29" t="s">
        <v>56</v>
      </c>
      <c r="E80" s="29"/>
      <c r="F80" s="29"/>
      <c r="G80" s="29"/>
      <c r="H80" s="29"/>
      <c r="I80" s="29"/>
      <c r="J80" s="29"/>
      <c r="K80" s="29"/>
    </row>
    <row r="81" spans="1:11" ht="15" customHeight="1">
      <c r="A81" s="26"/>
      <c r="B81" s="26"/>
      <c r="C81" s="26"/>
      <c r="D81" s="26"/>
      <c r="E81" s="26"/>
      <c r="F81" s="26"/>
      <c r="G81" s="26"/>
      <c r="H81" s="26"/>
      <c r="I81" s="26"/>
      <c r="J81" s="26"/>
      <c r="K81" s="26"/>
    </row>
    <row r="82" spans="1:11" ht="24.75" customHeight="1">
      <c r="A82" s="39" t="s">
        <v>103</v>
      </c>
      <c r="B82" s="267"/>
      <c r="C82" s="267"/>
      <c r="D82" s="267"/>
      <c r="E82" s="45" t="s">
        <v>104</v>
      </c>
      <c r="F82" s="44"/>
      <c r="G82" s="44"/>
      <c r="H82" s="44"/>
      <c r="I82" s="44"/>
      <c r="J82" s="44"/>
      <c r="K82" s="44"/>
    </row>
    <row r="83" spans="1:11" ht="24.75" customHeight="1">
      <c r="A83" s="39" t="s">
        <v>93</v>
      </c>
      <c r="B83" s="267"/>
      <c r="C83" s="267"/>
      <c r="D83" s="267"/>
      <c r="E83" s="29" t="s">
        <v>105</v>
      </c>
      <c r="F83" s="44"/>
      <c r="G83" s="44"/>
      <c r="H83" s="44"/>
      <c r="I83" s="44"/>
      <c r="J83" s="44"/>
      <c r="K83" s="44"/>
    </row>
    <row r="84" spans="1:11" ht="15" customHeight="1">
      <c r="A84" s="26"/>
      <c r="B84" s="26"/>
      <c r="C84" s="26"/>
      <c r="D84" s="26"/>
      <c r="E84" s="26"/>
      <c r="F84" s="26"/>
      <c r="G84" s="26"/>
      <c r="H84" s="26"/>
      <c r="I84" s="26"/>
      <c r="J84" s="26"/>
      <c r="K84" s="26"/>
    </row>
    <row r="85" spans="1:11" ht="15" customHeight="1">
      <c r="A85" s="32" t="s">
        <v>89</v>
      </c>
      <c r="B85" s="32"/>
      <c r="C85" s="32"/>
      <c r="D85" s="32"/>
      <c r="E85" s="26"/>
      <c r="F85" s="26"/>
      <c r="G85" s="26"/>
      <c r="H85" s="26"/>
      <c r="I85" s="26"/>
      <c r="J85" s="26"/>
      <c r="K85" s="26"/>
    </row>
    <row r="86" spans="1:11" ht="15" customHeight="1">
      <c r="A86" s="32" t="s">
        <v>100</v>
      </c>
      <c r="B86" s="32"/>
      <c r="C86" s="32"/>
      <c r="D86" s="32"/>
      <c r="E86" s="33" t="s">
        <v>99</v>
      </c>
      <c r="F86" s="26"/>
      <c r="G86" s="26"/>
      <c r="H86" s="26"/>
      <c r="I86" s="26"/>
      <c r="J86" s="26"/>
      <c r="K86" s="26"/>
    </row>
    <row r="87" spans="1:11" ht="15" customHeight="1">
      <c r="A87" s="32" t="s">
        <v>93</v>
      </c>
      <c r="B87" s="32"/>
      <c r="C87" s="32"/>
      <c r="D87" s="32"/>
      <c r="E87" s="33" t="s">
        <v>150</v>
      </c>
      <c r="F87" s="26"/>
      <c r="G87" s="26"/>
      <c r="H87" s="26"/>
      <c r="I87" s="26"/>
      <c r="J87" s="26"/>
      <c r="K87" s="26"/>
    </row>
    <row r="88" spans="1:11" ht="15" customHeight="1">
      <c r="A88" s="26"/>
      <c r="B88" s="26"/>
      <c r="C88" s="26"/>
      <c r="D88" s="26"/>
      <c r="E88" s="26"/>
      <c r="F88" s="26"/>
      <c r="G88" s="26"/>
      <c r="H88" s="26"/>
      <c r="I88" s="26"/>
      <c r="J88" s="26"/>
      <c r="K88" s="26"/>
    </row>
    <row r="89" spans="1:11" ht="15" customHeight="1">
      <c r="A89" s="26"/>
      <c r="B89" s="26"/>
      <c r="C89" s="26"/>
      <c r="D89" s="26"/>
      <c r="E89" s="26"/>
      <c r="F89" s="26"/>
      <c r="G89" s="26"/>
      <c r="H89" s="26"/>
      <c r="I89" s="26"/>
      <c r="J89" s="26"/>
      <c r="K89" s="26"/>
    </row>
    <row r="90" spans="1:11" ht="24.75" customHeight="1">
      <c r="A90" s="39" t="s">
        <v>57</v>
      </c>
      <c r="B90" s="267"/>
      <c r="C90" s="267"/>
      <c r="D90" s="267"/>
      <c r="E90" s="38">
        <f>((4*J23)/(3.141592654))^(1/2)</f>
        <v>1.0876020611357236</v>
      </c>
      <c r="F90" s="231"/>
      <c r="G90" s="29" t="s">
        <v>1</v>
      </c>
      <c r="H90" s="44"/>
      <c r="I90" s="44"/>
      <c r="J90" s="44"/>
      <c r="K90" s="44"/>
    </row>
    <row r="91" spans="1:11" ht="15" customHeight="1">
      <c r="A91" s="26"/>
      <c r="B91" s="26"/>
      <c r="C91" s="26"/>
      <c r="D91" s="26"/>
      <c r="E91" s="26"/>
      <c r="F91" s="26"/>
      <c r="G91" s="26"/>
      <c r="H91" s="26"/>
      <c r="I91" s="26"/>
      <c r="J91" s="26"/>
      <c r="K91" s="26"/>
    </row>
    <row r="92" spans="1:11" ht="15" customHeight="1">
      <c r="A92" s="26"/>
      <c r="B92" s="26"/>
      <c r="C92" s="26"/>
      <c r="D92" s="26"/>
      <c r="E92" s="26"/>
      <c r="F92" s="26"/>
      <c r="G92" s="26"/>
      <c r="H92" s="26"/>
      <c r="I92" s="26"/>
      <c r="J92" s="26"/>
      <c r="K92" s="26"/>
    </row>
    <row r="93" spans="1:11" ht="24.75" customHeight="1">
      <c r="A93" s="24" t="s">
        <v>22</v>
      </c>
      <c r="B93" s="24"/>
      <c r="C93" s="24"/>
      <c r="D93" s="24"/>
      <c r="E93" s="24"/>
      <c r="F93" s="24"/>
      <c r="G93" s="24"/>
      <c r="H93" s="24"/>
      <c r="I93" s="24"/>
      <c r="J93" s="24"/>
      <c r="K93" s="24"/>
    </row>
    <row r="94" spans="1:11" ht="15" customHeight="1">
      <c r="A94" s="26"/>
      <c r="B94" s="26"/>
      <c r="C94" s="26"/>
      <c r="D94" s="26"/>
      <c r="E94" s="26"/>
      <c r="F94" s="26"/>
      <c r="G94" s="26"/>
      <c r="H94" s="26"/>
      <c r="I94" s="26"/>
      <c r="J94" s="26"/>
      <c r="K94" s="26"/>
    </row>
    <row r="95" spans="1:11" ht="24.75" customHeight="1">
      <c r="A95" s="193" t="s">
        <v>54</v>
      </c>
      <c r="B95" s="193"/>
      <c r="C95" s="193"/>
      <c r="D95" s="24" t="s">
        <v>102</v>
      </c>
      <c r="E95" s="31"/>
      <c r="F95" s="31"/>
      <c r="G95" s="31"/>
      <c r="H95" s="31"/>
      <c r="I95" s="31"/>
      <c r="J95" s="31"/>
      <c r="K95" s="31"/>
    </row>
    <row r="96" spans="1:11" ht="15" customHeight="1">
      <c r="A96" s="26"/>
      <c r="B96" s="26"/>
      <c r="C96" s="26"/>
      <c r="D96" s="26"/>
      <c r="E96" s="26"/>
      <c r="F96" s="26"/>
      <c r="G96" s="26"/>
      <c r="H96" s="26"/>
      <c r="I96" s="26"/>
      <c r="J96" s="26"/>
      <c r="K96" s="26"/>
    </row>
    <row r="97" spans="1:11" ht="15" customHeight="1">
      <c r="A97" s="26"/>
      <c r="B97" s="26"/>
      <c r="C97" s="26"/>
      <c r="D97" s="26"/>
      <c r="E97" s="26"/>
      <c r="F97" s="26"/>
      <c r="G97" s="26"/>
      <c r="H97" s="26"/>
      <c r="I97" s="26"/>
      <c r="J97" s="26"/>
      <c r="K97" s="26"/>
    </row>
    <row r="98" spans="1:11" ht="24.75" customHeight="1">
      <c r="A98" s="193" t="s">
        <v>54</v>
      </c>
      <c r="B98" s="193"/>
      <c r="C98" s="193"/>
      <c r="D98" s="30">
        <f>(F24)*(F25)*(J23)*(1-EXP(-(F26)*(E90)))</f>
        <v>130.5287712</v>
      </c>
      <c r="E98" s="25"/>
      <c r="F98" s="31" t="s">
        <v>2</v>
      </c>
      <c r="G98" s="31"/>
      <c r="H98" s="42">
        <f>D98*0.94782</f>
        <v>123.71777991878399</v>
      </c>
      <c r="I98" s="25"/>
      <c r="J98" s="268" t="s">
        <v>55</v>
      </c>
      <c r="K98" s="31"/>
    </row>
    <row r="99" spans="1:11" ht="15" customHeight="1">
      <c r="A99" s="26"/>
      <c r="B99" s="26"/>
      <c r="C99" s="26"/>
      <c r="D99" s="26"/>
      <c r="E99" s="26"/>
      <c r="F99" s="26"/>
      <c r="G99" s="26"/>
      <c r="H99" s="26"/>
      <c r="I99" s="26"/>
      <c r="J99" s="26"/>
      <c r="K99" s="26"/>
    </row>
    <row r="100" spans="1:11" ht="15" customHeight="1" thickBot="1">
      <c r="A100" s="34"/>
      <c r="B100" s="34"/>
      <c r="C100" s="34"/>
      <c r="D100" s="34"/>
      <c r="E100" s="34"/>
      <c r="F100" s="34"/>
      <c r="G100" s="34"/>
      <c r="H100" s="34"/>
      <c r="I100" s="34"/>
      <c r="J100" s="34"/>
      <c r="K100" s="34"/>
    </row>
    <row r="101" spans="1:11" ht="15" customHeight="1" thickTop="1">
      <c r="A101" s="41"/>
      <c r="B101" s="41"/>
      <c r="C101" s="41"/>
      <c r="D101" s="41"/>
      <c r="E101" s="41"/>
      <c r="F101" s="41"/>
      <c r="G101" s="41"/>
      <c r="H101" s="41"/>
      <c r="I101" s="41"/>
      <c r="J101" s="41"/>
      <c r="K101" s="41"/>
    </row>
    <row r="102" spans="1:11" ht="24.75" customHeight="1">
      <c r="A102" s="27" t="s">
        <v>40</v>
      </c>
      <c r="B102" s="24"/>
      <c r="C102" s="24"/>
      <c r="D102" s="24"/>
      <c r="E102" s="24"/>
      <c r="F102" s="24"/>
      <c r="G102" s="24"/>
      <c r="H102" s="24"/>
      <c r="I102" s="24"/>
      <c r="J102" s="24"/>
      <c r="K102" s="24"/>
    </row>
    <row r="103" spans="2:11" ht="15" customHeight="1">
      <c r="B103" s="35" t="s">
        <v>145</v>
      </c>
      <c r="C103" s="35"/>
      <c r="D103" s="35"/>
      <c r="E103" s="35"/>
      <c r="F103" s="35"/>
      <c r="G103" s="35"/>
      <c r="H103" s="35"/>
      <c r="I103" s="35"/>
      <c r="J103" s="35"/>
      <c r="K103" s="230"/>
    </row>
    <row r="104" spans="2:11" ht="15" customHeight="1">
      <c r="B104" s="35" t="s">
        <v>146</v>
      </c>
      <c r="C104" s="230"/>
      <c r="D104" s="230"/>
      <c r="E104" s="230"/>
      <c r="F104" s="230"/>
      <c r="G104" s="230"/>
      <c r="H104" s="230"/>
      <c r="I104" s="230"/>
      <c r="J104" s="230"/>
      <c r="K104" s="230"/>
    </row>
    <row r="105" spans="1:11" ht="15" customHeight="1">
      <c r="A105" s="26"/>
      <c r="B105" s="26"/>
      <c r="C105" s="26"/>
      <c r="D105" s="26"/>
      <c r="E105" s="26"/>
      <c r="F105" s="26"/>
      <c r="G105" s="26"/>
      <c r="H105" s="26"/>
      <c r="I105" s="26"/>
      <c r="J105" s="26"/>
      <c r="K105" s="26"/>
    </row>
    <row r="106" spans="1:11" ht="24.75" customHeight="1">
      <c r="A106" s="193" t="s">
        <v>125</v>
      </c>
      <c r="B106" s="193"/>
      <c r="C106" s="193"/>
      <c r="D106" s="24" t="s">
        <v>126</v>
      </c>
      <c r="E106" s="24"/>
      <c r="F106" s="24"/>
      <c r="G106" s="24"/>
      <c r="H106" s="24"/>
      <c r="I106" s="24"/>
      <c r="J106" s="24"/>
      <c r="K106" s="24"/>
    </row>
    <row r="107" spans="1:11" ht="15" customHeight="1">
      <c r="A107" s="26"/>
      <c r="B107" s="26"/>
      <c r="C107" s="26"/>
      <c r="D107" s="26"/>
      <c r="E107" s="26"/>
      <c r="F107" s="26"/>
      <c r="G107" s="26"/>
      <c r="H107" s="26"/>
      <c r="I107" s="26"/>
      <c r="J107" s="26"/>
      <c r="K107" s="26"/>
    </row>
    <row r="108" spans="1:11" ht="15" customHeight="1">
      <c r="A108" s="32" t="s">
        <v>89</v>
      </c>
      <c r="B108" s="32"/>
      <c r="C108" s="32"/>
      <c r="D108" s="26"/>
      <c r="E108" s="26"/>
      <c r="F108" s="26"/>
      <c r="G108" s="26"/>
      <c r="H108" s="26"/>
      <c r="I108" s="26"/>
      <c r="J108" s="26"/>
      <c r="K108" s="26"/>
    </row>
    <row r="109" spans="1:11" ht="15" customHeight="1">
      <c r="A109" s="32" t="s">
        <v>54</v>
      </c>
      <c r="B109" s="32"/>
      <c r="C109" s="32"/>
      <c r="D109" s="33" t="s">
        <v>124</v>
      </c>
      <c r="E109" s="33"/>
      <c r="F109" s="33"/>
      <c r="G109" s="33"/>
      <c r="H109" s="33"/>
      <c r="I109" s="33"/>
      <c r="J109" s="33"/>
      <c r="K109" s="33"/>
    </row>
    <row r="110" spans="1:11" ht="15" customHeight="1">
      <c r="A110" s="26"/>
      <c r="B110" s="26"/>
      <c r="C110" s="26"/>
      <c r="D110" s="26"/>
      <c r="E110" s="26"/>
      <c r="F110" s="26"/>
      <c r="G110" s="26"/>
      <c r="H110" s="26"/>
      <c r="I110" s="26"/>
      <c r="J110" s="26"/>
      <c r="K110" s="26"/>
    </row>
    <row r="111" spans="1:11" ht="15" customHeight="1">
      <c r="A111" s="26"/>
      <c r="B111" s="26"/>
      <c r="C111" s="26"/>
      <c r="D111" s="26"/>
      <c r="E111" s="26"/>
      <c r="F111" s="26"/>
      <c r="G111" s="26"/>
      <c r="H111" s="26"/>
      <c r="I111" s="26"/>
      <c r="J111" s="26"/>
      <c r="K111" s="26"/>
    </row>
    <row r="112" spans="1:11" ht="15" customHeight="1">
      <c r="A112" s="26"/>
      <c r="B112" s="26"/>
      <c r="C112" s="26"/>
      <c r="D112" s="26"/>
      <c r="E112" s="26"/>
      <c r="F112" s="26"/>
      <c r="G112" s="26"/>
      <c r="H112" s="26"/>
      <c r="I112" s="26"/>
      <c r="J112" s="26"/>
      <c r="K112" s="26"/>
    </row>
    <row r="113" spans="1:11" ht="24.75" customHeight="1">
      <c r="A113" s="193" t="s">
        <v>125</v>
      </c>
      <c r="B113" s="193"/>
      <c r="C113" s="193"/>
      <c r="D113" s="24" t="s">
        <v>126</v>
      </c>
      <c r="E113" s="24"/>
      <c r="F113" s="24"/>
      <c r="G113" s="24"/>
      <c r="H113" s="24"/>
      <c r="I113" s="24"/>
      <c r="J113" s="24"/>
      <c r="K113" s="24"/>
    </row>
    <row r="114" spans="1:11" ht="15" customHeight="1">
      <c r="A114" s="26"/>
      <c r="B114" s="26"/>
      <c r="C114" s="26"/>
      <c r="D114" s="26"/>
      <c r="E114" s="26"/>
      <c r="F114" s="26"/>
      <c r="G114" s="26"/>
      <c r="H114" s="26"/>
      <c r="I114" s="26"/>
      <c r="J114" s="26"/>
      <c r="K114" s="26"/>
    </row>
    <row r="115" spans="1:11" ht="15" customHeight="1">
      <c r="A115" s="26"/>
      <c r="B115" s="26"/>
      <c r="C115" s="26"/>
      <c r="D115" s="26"/>
      <c r="E115" s="26"/>
      <c r="F115" s="26"/>
      <c r="G115" s="26"/>
      <c r="H115" s="26"/>
      <c r="I115" s="26"/>
      <c r="J115" s="26"/>
      <c r="K115" s="26"/>
    </row>
    <row r="116" spans="1:11" ht="15" customHeight="1">
      <c r="A116" s="26"/>
      <c r="B116" s="26"/>
      <c r="C116" s="26"/>
      <c r="D116" s="26"/>
      <c r="E116" s="26"/>
      <c r="F116" s="26"/>
      <c r="G116" s="26"/>
      <c r="H116" s="26"/>
      <c r="I116" s="26"/>
      <c r="J116" s="26"/>
      <c r="K116" s="26"/>
    </row>
    <row r="117" spans="1:11" ht="15" customHeight="1" thickBot="1">
      <c r="A117" s="22"/>
      <c r="B117" s="22"/>
      <c r="C117" s="22"/>
      <c r="G117" s="22"/>
      <c r="H117" s="22"/>
      <c r="I117" s="22"/>
      <c r="J117" s="22"/>
      <c r="K117" s="22"/>
    </row>
    <row r="118" spans="1:11" ht="15" customHeight="1" thickTop="1">
      <c r="A118" s="202" t="s">
        <v>119</v>
      </c>
      <c r="B118" s="204" t="s">
        <v>127</v>
      </c>
      <c r="C118" s="270"/>
      <c r="D118" s="199">
        <f>H118/0.3048</f>
        <v>4.575831782483792</v>
      </c>
      <c r="E118" s="199"/>
      <c r="F118" s="194" t="s">
        <v>24</v>
      </c>
      <c r="G118" s="194"/>
      <c r="H118" s="199">
        <f>0.075*(D98)^(3/5)</f>
        <v>1.39471352730106</v>
      </c>
      <c r="I118" s="199"/>
      <c r="J118" s="194" t="s">
        <v>1</v>
      </c>
      <c r="K118" s="239"/>
    </row>
    <row r="119" spans="1:11" ht="24.75" customHeight="1" thickBot="1">
      <c r="A119" s="269"/>
      <c r="B119" s="271"/>
      <c r="C119" s="271"/>
      <c r="D119" s="238"/>
      <c r="E119" s="238"/>
      <c r="F119" s="240"/>
      <c r="G119" s="240"/>
      <c r="H119" s="238"/>
      <c r="I119" s="238"/>
      <c r="J119" s="240"/>
      <c r="K119" s="241"/>
    </row>
    <row r="120" spans="1:11" ht="15" customHeight="1" thickTop="1">
      <c r="A120" s="23"/>
      <c r="B120" s="23"/>
      <c r="C120" s="23"/>
      <c r="D120" s="23"/>
      <c r="E120" s="23"/>
      <c r="F120" s="23"/>
      <c r="G120" s="23"/>
      <c r="H120" s="23"/>
      <c r="I120" s="23"/>
      <c r="J120" s="23"/>
      <c r="K120" s="23"/>
    </row>
    <row r="121" spans="1:11" ht="15" customHeight="1">
      <c r="A121" s="23"/>
      <c r="B121" s="23"/>
      <c r="C121" s="23"/>
      <c r="D121" s="23"/>
      <c r="E121" s="23"/>
      <c r="F121" s="23"/>
      <c r="G121" s="23"/>
      <c r="H121" s="23"/>
      <c r="I121" s="23"/>
      <c r="J121" s="23"/>
      <c r="K121" s="23"/>
    </row>
    <row r="122" spans="1:11" ht="15" customHeight="1">
      <c r="A122" s="23"/>
      <c r="B122" s="23"/>
      <c r="C122" s="23"/>
      <c r="D122" s="23"/>
      <c r="E122" s="23"/>
      <c r="F122" s="23"/>
      <c r="G122" s="23"/>
      <c r="H122" s="23"/>
      <c r="I122" s="23"/>
      <c r="J122" s="23"/>
      <c r="K122" s="23"/>
    </row>
    <row r="123" spans="1:11" ht="15" customHeight="1">
      <c r="A123" s="23"/>
      <c r="B123" s="23"/>
      <c r="C123" s="23"/>
      <c r="D123" s="23"/>
      <c r="E123" s="23"/>
      <c r="F123" s="23"/>
      <c r="G123" s="23"/>
      <c r="H123" s="23"/>
      <c r="I123" s="23"/>
      <c r="J123" s="23"/>
      <c r="K123" s="23"/>
    </row>
    <row r="124" spans="1:11" ht="15" customHeight="1">
      <c r="A124" s="205"/>
      <c r="B124" s="205"/>
      <c r="C124" s="205"/>
      <c r="D124" s="205"/>
      <c r="E124" s="205"/>
      <c r="F124" s="205"/>
      <c r="G124" s="205"/>
      <c r="H124" s="205"/>
      <c r="I124" s="205"/>
      <c r="J124" s="205"/>
      <c r="K124" s="205"/>
    </row>
    <row r="125" spans="1:11" ht="15" customHeight="1">
      <c r="A125" s="116" t="s">
        <v>62</v>
      </c>
      <c r="B125" s="117"/>
      <c r="C125" s="117"/>
      <c r="D125" s="117"/>
      <c r="E125" s="117"/>
      <c r="F125" s="117"/>
      <c r="G125" s="117"/>
      <c r="H125" s="117"/>
      <c r="I125" s="117"/>
      <c r="J125" s="117"/>
      <c r="K125" s="118"/>
    </row>
    <row r="126" spans="1:11" ht="15" customHeight="1">
      <c r="A126" s="119" t="s">
        <v>147</v>
      </c>
      <c r="B126" s="120"/>
      <c r="C126" s="120"/>
      <c r="D126" s="120"/>
      <c r="E126" s="120"/>
      <c r="F126" s="120"/>
      <c r="G126" s="120"/>
      <c r="H126" s="120"/>
      <c r="I126" s="120"/>
      <c r="J126" s="120"/>
      <c r="K126" s="121"/>
    </row>
    <row r="127" spans="1:11" ht="15" customHeight="1">
      <c r="A127" s="122"/>
      <c r="B127" s="123"/>
      <c r="C127" s="123"/>
      <c r="D127" s="123"/>
      <c r="E127" s="123"/>
      <c r="F127" s="123"/>
      <c r="G127" s="123"/>
      <c r="H127" s="123"/>
      <c r="I127" s="123"/>
      <c r="J127" s="123"/>
      <c r="K127" s="124"/>
    </row>
    <row r="128" spans="1:11" ht="15" customHeight="1">
      <c r="A128" s="122"/>
      <c r="B128" s="123"/>
      <c r="C128" s="123"/>
      <c r="D128" s="123"/>
      <c r="E128" s="123"/>
      <c r="F128" s="123"/>
      <c r="G128" s="123"/>
      <c r="H128" s="123"/>
      <c r="I128" s="123"/>
      <c r="J128" s="123"/>
      <c r="K128" s="124"/>
    </row>
    <row r="129" spans="1:11" ht="15" customHeight="1">
      <c r="A129" s="122"/>
      <c r="B129" s="123"/>
      <c r="C129" s="123"/>
      <c r="D129" s="123"/>
      <c r="E129" s="123"/>
      <c r="F129" s="123"/>
      <c r="G129" s="123"/>
      <c r="H129" s="123"/>
      <c r="I129" s="123"/>
      <c r="J129" s="123"/>
      <c r="K129" s="124"/>
    </row>
    <row r="130" spans="1:11" ht="15" customHeight="1">
      <c r="A130" s="122"/>
      <c r="B130" s="123"/>
      <c r="C130" s="123"/>
      <c r="D130" s="123"/>
      <c r="E130" s="123"/>
      <c r="F130" s="123"/>
      <c r="G130" s="123"/>
      <c r="H130" s="123"/>
      <c r="I130" s="123"/>
      <c r="J130" s="123"/>
      <c r="K130" s="124"/>
    </row>
    <row r="131" spans="1:11" ht="15" customHeight="1">
      <c r="A131" s="125"/>
      <c r="B131" s="126"/>
      <c r="C131" s="126"/>
      <c r="D131" s="126"/>
      <c r="E131" s="126"/>
      <c r="F131" s="126"/>
      <c r="G131" s="126"/>
      <c r="H131" s="126"/>
      <c r="I131" s="126"/>
      <c r="J131" s="126"/>
      <c r="K131" s="127"/>
    </row>
    <row r="132" spans="1:11" ht="15" customHeight="1">
      <c r="A132" s="23"/>
      <c r="B132" s="23"/>
      <c r="C132" s="23"/>
      <c r="D132" s="23"/>
      <c r="E132" s="23"/>
      <c r="F132" s="23"/>
      <c r="G132" s="23"/>
      <c r="H132" s="23"/>
      <c r="I132" s="23"/>
      <c r="J132" s="23"/>
      <c r="K132" s="23"/>
    </row>
    <row r="133" spans="1:11" ht="15" customHeight="1">
      <c r="A133" s="23"/>
      <c r="B133" s="23"/>
      <c r="C133" s="23"/>
      <c r="D133" s="23"/>
      <c r="E133" s="23"/>
      <c r="F133" s="23"/>
      <c r="G133" s="23"/>
      <c r="H133" s="23"/>
      <c r="I133" s="23"/>
      <c r="J133" s="23"/>
      <c r="K133" s="23"/>
    </row>
    <row r="134" spans="1:11" ht="15" customHeight="1">
      <c r="A134" s="23"/>
      <c r="B134" s="23"/>
      <c r="C134" s="23"/>
      <c r="D134" s="23"/>
      <c r="E134" s="23"/>
      <c r="F134" s="23"/>
      <c r="G134" s="23"/>
      <c r="H134" s="23"/>
      <c r="I134" s="23"/>
      <c r="J134" s="23"/>
      <c r="K134" s="23"/>
    </row>
    <row r="135" spans="1:11" ht="15" customHeight="1">
      <c r="A135" s="23"/>
      <c r="B135" s="23"/>
      <c r="C135" s="23"/>
      <c r="D135" s="23"/>
      <c r="E135" s="23"/>
      <c r="F135" s="23"/>
      <c r="G135" s="23"/>
      <c r="H135" s="23"/>
      <c r="I135" s="23"/>
      <c r="J135" s="23"/>
      <c r="K135" s="23"/>
    </row>
    <row r="136" spans="1:11" ht="15" customHeight="1">
      <c r="A136" s="23"/>
      <c r="B136" s="23"/>
      <c r="C136" s="23"/>
      <c r="D136" s="23"/>
      <c r="E136" s="23"/>
      <c r="F136" s="23"/>
      <c r="G136" s="23"/>
      <c r="H136" s="23"/>
      <c r="I136" s="23"/>
      <c r="J136" s="23"/>
      <c r="K136" s="23"/>
    </row>
    <row r="137" spans="1:11" ht="15" customHeight="1">
      <c r="A137" s="1" t="s">
        <v>45</v>
      </c>
      <c r="B137" s="109"/>
      <c r="C137" s="110"/>
      <c r="D137" s="111"/>
      <c r="E137" s="1" t="s">
        <v>63</v>
      </c>
      <c r="F137" s="2"/>
      <c r="G137" s="112" t="s">
        <v>64</v>
      </c>
      <c r="H137" s="113"/>
      <c r="I137" s="109"/>
      <c r="J137" s="110"/>
      <c r="K137" s="114"/>
    </row>
    <row r="138" spans="1:11" ht="15" customHeight="1">
      <c r="A138" s="98"/>
      <c r="B138" s="26"/>
      <c r="C138" s="26"/>
      <c r="D138" s="26"/>
      <c r="E138" s="26"/>
      <c r="F138" s="26"/>
      <c r="G138" s="26"/>
      <c r="H138" s="26"/>
      <c r="I138" s="26"/>
      <c r="J138" s="26"/>
      <c r="K138" s="26"/>
    </row>
    <row r="139" spans="1:11" ht="15" customHeight="1">
      <c r="A139" s="98"/>
      <c r="B139" s="115"/>
      <c r="C139" s="115"/>
      <c r="D139" s="115"/>
      <c r="E139" s="115"/>
      <c r="F139" s="115"/>
      <c r="G139" s="115"/>
      <c r="H139" s="115"/>
      <c r="I139" s="115"/>
      <c r="J139" s="115"/>
      <c r="K139" s="115"/>
    </row>
    <row r="140" spans="1:11" ht="15" customHeight="1">
      <c r="A140" s="1" t="s">
        <v>47</v>
      </c>
      <c r="B140" s="109"/>
      <c r="C140" s="110"/>
      <c r="D140" s="111"/>
      <c r="E140" s="1" t="s">
        <v>63</v>
      </c>
      <c r="F140" s="2"/>
      <c r="G140" s="112" t="s">
        <v>64</v>
      </c>
      <c r="H140" s="113"/>
      <c r="I140" s="109"/>
      <c r="J140" s="110"/>
      <c r="K140" s="114"/>
    </row>
    <row r="141" spans="1:11" ht="15" customHeight="1">
      <c r="A141" s="98"/>
      <c r="B141" s="26"/>
      <c r="C141" s="26"/>
      <c r="D141" s="26"/>
      <c r="E141" s="26"/>
      <c r="F141" s="26"/>
      <c r="G141" s="26"/>
      <c r="H141" s="26"/>
      <c r="I141" s="26"/>
      <c r="J141" s="26"/>
      <c r="K141" s="26"/>
    </row>
    <row r="142" spans="1:11" ht="15" customHeight="1">
      <c r="A142" s="98"/>
      <c r="B142" s="26"/>
      <c r="C142" s="26"/>
      <c r="D142" s="26"/>
      <c r="E142" s="26"/>
      <c r="F142" s="26"/>
      <c r="G142" s="26"/>
      <c r="H142" s="26"/>
      <c r="I142" s="26"/>
      <c r="J142" s="26"/>
      <c r="K142" s="26"/>
    </row>
    <row r="143" spans="1:11" ht="15" customHeight="1">
      <c r="A143" s="99" t="s">
        <v>65</v>
      </c>
      <c r="B143" s="92"/>
      <c r="C143" s="92"/>
      <c r="D143" s="92"/>
      <c r="E143" s="92"/>
      <c r="F143" s="92"/>
      <c r="G143" s="92"/>
      <c r="H143" s="92"/>
      <c r="I143" s="92"/>
      <c r="J143" s="92"/>
      <c r="K143" s="92"/>
    </row>
    <row r="144" spans="1:11" ht="15" customHeight="1">
      <c r="A144" s="100"/>
      <c r="B144" s="101"/>
      <c r="C144" s="101"/>
      <c r="D144" s="101"/>
      <c r="E144" s="101"/>
      <c r="F144" s="101"/>
      <c r="G144" s="101"/>
      <c r="H144" s="101"/>
      <c r="I144" s="101"/>
      <c r="J144" s="101"/>
      <c r="K144" s="102"/>
    </row>
    <row r="145" spans="1:11" ht="15" customHeight="1">
      <c r="A145" s="103"/>
      <c r="B145" s="104"/>
      <c r="C145" s="104"/>
      <c r="D145" s="104"/>
      <c r="E145" s="104"/>
      <c r="F145" s="104"/>
      <c r="G145" s="104"/>
      <c r="H145" s="104"/>
      <c r="I145" s="104"/>
      <c r="J145" s="104"/>
      <c r="K145" s="105"/>
    </row>
    <row r="146" spans="1:11" ht="15" customHeight="1">
      <c r="A146" s="103"/>
      <c r="B146" s="104"/>
      <c r="C146" s="104"/>
      <c r="D146" s="104"/>
      <c r="E146" s="104"/>
      <c r="F146" s="104"/>
      <c r="G146" s="104"/>
      <c r="H146" s="104"/>
      <c r="I146" s="104"/>
      <c r="J146" s="104"/>
      <c r="K146" s="105"/>
    </row>
    <row r="147" spans="1:11" ht="15" customHeight="1">
      <c r="A147" s="103"/>
      <c r="B147" s="104"/>
      <c r="C147" s="104"/>
      <c r="D147" s="104"/>
      <c r="E147" s="104"/>
      <c r="F147" s="104"/>
      <c r="G147" s="104"/>
      <c r="H147" s="104"/>
      <c r="I147" s="104"/>
      <c r="J147" s="104"/>
      <c r="K147" s="105"/>
    </row>
    <row r="148" spans="1:11" ht="15" customHeight="1">
      <c r="A148" s="103"/>
      <c r="B148" s="104"/>
      <c r="C148" s="104"/>
      <c r="D148" s="104"/>
      <c r="E148" s="104"/>
      <c r="F148" s="104"/>
      <c r="G148" s="104"/>
      <c r="H148" s="104"/>
      <c r="I148" s="104"/>
      <c r="J148" s="104"/>
      <c r="K148" s="105"/>
    </row>
    <row r="149" spans="1:11" ht="15" customHeight="1">
      <c r="A149" s="106"/>
      <c r="B149" s="107"/>
      <c r="C149" s="107"/>
      <c r="D149" s="107"/>
      <c r="E149" s="107"/>
      <c r="F149" s="107"/>
      <c r="G149" s="107"/>
      <c r="H149" s="107"/>
      <c r="I149" s="107"/>
      <c r="J149" s="107"/>
      <c r="K149" s="108"/>
    </row>
    <row r="150" spans="1:11" ht="15" customHeight="1">
      <c r="A150" s="92"/>
      <c r="B150" s="92"/>
      <c r="C150" s="92"/>
      <c r="D150" s="92"/>
      <c r="E150" s="92"/>
      <c r="F150" s="92"/>
      <c r="G150" s="92"/>
      <c r="H150" s="92"/>
      <c r="I150" s="92"/>
      <c r="J150" s="92"/>
      <c r="K150" s="92"/>
    </row>
    <row r="151" spans="1:11" ht="15" customHeight="1">
      <c r="A151" s="92"/>
      <c r="B151" s="92"/>
      <c r="C151" s="92"/>
      <c r="D151" s="92"/>
      <c r="E151" s="92"/>
      <c r="F151" s="92"/>
      <c r="G151" s="92"/>
      <c r="H151" s="92"/>
      <c r="I151" s="92"/>
      <c r="J151" s="92"/>
      <c r="K151" s="92"/>
    </row>
    <row r="152" spans="1:11" ht="15" customHeight="1" thickBot="1">
      <c r="A152" s="92"/>
      <c r="B152" s="92"/>
      <c r="C152" s="92"/>
      <c r="D152" s="92"/>
      <c r="E152" s="92"/>
      <c r="F152" s="92"/>
      <c r="G152" s="92"/>
      <c r="H152" s="92"/>
      <c r="I152" s="92"/>
      <c r="J152" s="92"/>
      <c r="K152" s="92"/>
    </row>
    <row r="153" spans="1:11" ht="15" customHeight="1" thickBot="1" thickTop="1">
      <c r="A153" s="3" t="s">
        <v>50</v>
      </c>
      <c r="B153" s="93" t="s">
        <v>66</v>
      </c>
      <c r="C153" s="94"/>
      <c r="D153" s="94"/>
      <c r="E153" s="94"/>
      <c r="F153" s="94"/>
      <c r="G153" s="94"/>
      <c r="H153" s="94"/>
      <c r="I153" s="95"/>
      <c r="J153" s="96" t="s">
        <v>46</v>
      </c>
      <c r="K153" s="97"/>
    </row>
    <row r="154" spans="1:11" ht="15" customHeight="1" thickTop="1">
      <c r="A154" s="4" t="s">
        <v>51</v>
      </c>
      <c r="B154" s="81" t="s">
        <v>60</v>
      </c>
      <c r="C154" s="82"/>
      <c r="D154" s="83"/>
      <c r="E154" s="83"/>
      <c r="F154" s="83"/>
      <c r="G154" s="83"/>
      <c r="H154" s="83"/>
      <c r="I154" s="84"/>
      <c r="J154" s="85" t="s">
        <v>152</v>
      </c>
      <c r="K154" s="86"/>
    </row>
    <row r="155" spans="1:11" ht="15" customHeight="1">
      <c r="A155" s="5" t="s">
        <v>67</v>
      </c>
      <c r="B155" s="87" t="s">
        <v>68</v>
      </c>
      <c r="C155" s="88"/>
      <c r="D155" s="88"/>
      <c r="E155" s="88"/>
      <c r="F155" s="88"/>
      <c r="G155" s="88"/>
      <c r="H155" s="88"/>
      <c r="I155" s="89"/>
      <c r="J155" s="90" t="s">
        <v>151</v>
      </c>
      <c r="K155" s="91"/>
    </row>
    <row r="156" spans="1:11" ht="15" customHeight="1">
      <c r="A156" s="5"/>
      <c r="B156" s="76"/>
      <c r="C156" s="77"/>
      <c r="D156" s="77"/>
      <c r="E156" s="77"/>
      <c r="F156" s="77"/>
      <c r="G156" s="77"/>
      <c r="H156" s="77"/>
      <c r="I156" s="78"/>
      <c r="J156" s="79"/>
      <c r="K156" s="80"/>
    </row>
    <row r="157" spans="1:11" ht="15" customHeight="1">
      <c r="A157" s="4"/>
      <c r="B157" s="66"/>
      <c r="C157" s="67"/>
      <c r="D157" s="67"/>
      <c r="E157" s="67"/>
      <c r="F157" s="67"/>
      <c r="G157" s="67"/>
      <c r="H157" s="67"/>
      <c r="I157" s="68"/>
      <c r="J157" s="69"/>
      <c r="K157" s="70"/>
    </row>
    <row r="158" spans="1:11" ht="15" customHeight="1">
      <c r="A158" s="4"/>
      <c r="B158" s="66"/>
      <c r="C158" s="67"/>
      <c r="D158" s="67"/>
      <c r="E158" s="67"/>
      <c r="F158" s="67"/>
      <c r="G158" s="67"/>
      <c r="H158" s="67"/>
      <c r="I158" s="68"/>
      <c r="J158" s="69"/>
      <c r="K158" s="70"/>
    </row>
    <row r="159" spans="1:11" ht="15" customHeight="1">
      <c r="A159" s="4"/>
      <c r="B159" s="66"/>
      <c r="C159" s="67"/>
      <c r="D159" s="67"/>
      <c r="E159" s="67"/>
      <c r="F159" s="67"/>
      <c r="G159" s="67"/>
      <c r="H159" s="67"/>
      <c r="I159" s="68"/>
      <c r="J159" s="69"/>
      <c r="K159" s="70"/>
    </row>
    <row r="160" spans="1:11" ht="15" customHeight="1">
      <c r="A160" s="4"/>
      <c r="B160" s="66"/>
      <c r="C160" s="67"/>
      <c r="D160" s="67"/>
      <c r="E160" s="67"/>
      <c r="F160" s="67"/>
      <c r="G160" s="67"/>
      <c r="H160" s="67"/>
      <c r="I160" s="68"/>
      <c r="J160" s="69"/>
      <c r="K160" s="70"/>
    </row>
    <row r="161" spans="1:11" ht="15" customHeight="1">
      <c r="A161" s="4"/>
      <c r="B161" s="66"/>
      <c r="C161" s="67"/>
      <c r="D161" s="67"/>
      <c r="E161" s="67"/>
      <c r="F161" s="67"/>
      <c r="G161" s="67"/>
      <c r="H161" s="67"/>
      <c r="I161" s="68"/>
      <c r="J161" s="69"/>
      <c r="K161" s="70"/>
    </row>
    <row r="162" spans="1:11" ht="15" customHeight="1">
      <c r="A162" s="4"/>
      <c r="B162" s="66"/>
      <c r="C162" s="67"/>
      <c r="D162" s="67"/>
      <c r="E162" s="67"/>
      <c r="F162" s="67"/>
      <c r="G162" s="67"/>
      <c r="H162" s="67"/>
      <c r="I162" s="68"/>
      <c r="J162" s="69"/>
      <c r="K162" s="70"/>
    </row>
    <row r="163" spans="1:11" ht="15" customHeight="1">
      <c r="A163" s="4"/>
      <c r="B163" s="66"/>
      <c r="C163" s="67"/>
      <c r="D163" s="67"/>
      <c r="E163" s="67"/>
      <c r="F163" s="67"/>
      <c r="G163" s="67"/>
      <c r="H163" s="67"/>
      <c r="I163" s="68"/>
      <c r="J163" s="69"/>
      <c r="K163" s="70"/>
    </row>
    <row r="164" spans="1:11" ht="15" customHeight="1">
      <c r="A164" s="4"/>
      <c r="B164" s="66"/>
      <c r="C164" s="67"/>
      <c r="D164" s="67"/>
      <c r="E164" s="67"/>
      <c r="F164" s="67"/>
      <c r="G164" s="67"/>
      <c r="H164" s="67"/>
      <c r="I164" s="68"/>
      <c r="J164" s="69"/>
      <c r="K164" s="70"/>
    </row>
    <row r="165" spans="1:11" ht="15" customHeight="1">
      <c r="A165" s="4"/>
      <c r="B165" s="66"/>
      <c r="C165" s="67"/>
      <c r="D165" s="67"/>
      <c r="E165" s="67"/>
      <c r="F165" s="67"/>
      <c r="G165" s="67"/>
      <c r="H165" s="67"/>
      <c r="I165" s="68"/>
      <c r="J165" s="69"/>
      <c r="K165" s="70"/>
    </row>
    <row r="166" spans="1:11" ht="15" customHeight="1">
      <c r="A166" s="4"/>
      <c r="B166" s="66"/>
      <c r="C166" s="67"/>
      <c r="D166" s="67"/>
      <c r="E166" s="67"/>
      <c r="F166" s="67"/>
      <c r="G166" s="67"/>
      <c r="H166" s="67"/>
      <c r="I166" s="68"/>
      <c r="J166" s="69"/>
      <c r="K166" s="70"/>
    </row>
    <row r="167" spans="1:11" ht="15" customHeight="1">
      <c r="A167" s="4"/>
      <c r="B167" s="66"/>
      <c r="C167" s="67"/>
      <c r="D167" s="67"/>
      <c r="E167" s="67"/>
      <c r="F167" s="67"/>
      <c r="G167" s="67"/>
      <c r="H167" s="67"/>
      <c r="I167" s="68"/>
      <c r="J167" s="69"/>
      <c r="K167" s="70"/>
    </row>
    <row r="168" spans="1:11" ht="15" customHeight="1">
      <c r="A168" s="4"/>
      <c r="B168" s="66"/>
      <c r="C168" s="67"/>
      <c r="D168" s="67"/>
      <c r="E168" s="67"/>
      <c r="F168" s="67"/>
      <c r="G168" s="67"/>
      <c r="H168" s="67"/>
      <c r="I168" s="68"/>
      <c r="J168" s="69"/>
      <c r="K168" s="70"/>
    </row>
    <row r="169" spans="1:11" ht="15" customHeight="1">
      <c r="A169" s="4"/>
      <c r="B169" s="66"/>
      <c r="C169" s="67"/>
      <c r="D169" s="67"/>
      <c r="E169" s="67"/>
      <c r="F169" s="67"/>
      <c r="G169" s="67"/>
      <c r="H169" s="67"/>
      <c r="I169" s="68"/>
      <c r="J169" s="69"/>
      <c r="K169" s="70"/>
    </row>
    <row r="170" spans="1:11" ht="15" customHeight="1">
      <c r="A170" s="4"/>
      <c r="B170" s="66"/>
      <c r="C170" s="67"/>
      <c r="D170" s="67"/>
      <c r="E170" s="67"/>
      <c r="F170" s="67"/>
      <c r="G170" s="67"/>
      <c r="H170" s="67"/>
      <c r="I170" s="68"/>
      <c r="J170" s="69"/>
      <c r="K170" s="70"/>
    </row>
    <row r="171" spans="1:11" ht="15" customHeight="1" thickBot="1">
      <c r="A171" s="6"/>
      <c r="B171" s="71"/>
      <c r="C171" s="72"/>
      <c r="D171" s="72"/>
      <c r="E171" s="72"/>
      <c r="F171" s="72"/>
      <c r="G171" s="72"/>
      <c r="H171" s="72"/>
      <c r="I171" s="73"/>
      <c r="J171" s="74"/>
      <c r="K171" s="75"/>
    </row>
    <row r="172" ht="13.5" thickTop="1"/>
  </sheetData>
  <sheetProtection password="DFFE" sheet="1"/>
  <mergeCells count="321">
    <mergeCell ref="A134:K134"/>
    <mergeCell ref="A135:K135"/>
    <mergeCell ref="A142:K142"/>
    <mergeCell ref="A138:K138"/>
    <mergeCell ref="A141:K141"/>
    <mergeCell ref="A136:K136"/>
    <mergeCell ref="B137:D137"/>
    <mergeCell ref="G137:H137"/>
    <mergeCell ref="I137:K137"/>
    <mergeCell ref="A139:K139"/>
    <mergeCell ref="A133:K133"/>
    <mergeCell ref="A122:K122"/>
    <mergeCell ref="A120:K120"/>
    <mergeCell ref="A121:K121"/>
    <mergeCell ref="A123:K123"/>
    <mergeCell ref="A124:K124"/>
    <mergeCell ref="A125:K125"/>
    <mergeCell ref="A126:K131"/>
    <mergeCell ref="A132:K132"/>
    <mergeCell ref="A118:A119"/>
    <mergeCell ref="B118:C119"/>
    <mergeCell ref="A116:K116"/>
    <mergeCell ref="A115:K115"/>
    <mergeCell ref="D113:K113"/>
    <mergeCell ref="A113:C113"/>
    <mergeCell ref="D118:E119"/>
    <mergeCell ref="F118:G119"/>
    <mergeCell ref="A110:K110"/>
    <mergeCell ref="A112:K112"/>
    <mergeCell ref="A114:K114"/>
    <mergeCell ref="A111:K111"/>
    <mergeCell ref="A108:C108"/>
    <mergeCell ref="A109:C109"/>
    <mergeCell ref="D109:K109"/>
    <mergeCell ref="H118:I119"/>
    <mergeCell ref="J118:K119"/>
    <mergeCell ref="A102:K102"/>
    <mergeCell ref="A105:K105"/>
    <mergeCell ref="A107:K107"/>
    <mergeCell ref="A106:C106"/>
    <mergeCell ref="D106:K106"/>
    <mergeCell ref="B103:K103"/>
    <mergeCell ref="B104:K104"/>
    <mergeCell ref="D108:K108"/>
    <mergeCell ref="A101:K101"/>
    <mergeCell ref="A100:K100"/>
    <mergeCell ref="A98:C98"/>
    <mergeCell ref="A99:K99"/>
    <mergeCell ref="D98:E98"/>
    <mergeCell ref="F98:G98"/>
    <mergeCell ref="J98:K98"/>
    <mergeCell ref="H98:I98"/>
    <mergeCell ref="A93:K93"/>
    <mergeCell ref="A96:K96"/>
    <mergeCell ref="A97:K97"/>
    <mergeCell ref="A94:K94"/>
    <mergeCell ref="A95:C95"/>
    <mergeCell ref="D95:K95"/>
    <mergeCell ref="A92:K92"/>
    <mergeCell ref="A82:D82"/>
    <mergeCell ref="A83:D83"/>
    <mergeCell ref="A90:D90"/>
    <mergeCell ref="E82:K82"/>
    <mergeCell ref="E83:K83"/>
    <mergeCell ref="E90:F90"/>
    <mergeCell ref="G90:K90"/>
    <mergeCell ref="A87:D87"/>
    <mergeCell ref="A86:D86"/>
    <mergeCell ref="A84:K84"/>
    <mergeCell ref="A88:K88"/>
    <mergeCell ref="A89:K89"/>
    <mergeCell ref="A91:K91"/>
    <mergeCell ref="A85:D85"/>
    <mergeCell ref="E85:K85"/>
    <mergeCell ref="E86:K86"/>
    <mergeCell ref="E87:K87"/>
    <mergeCell ref="A77:D77"/>
    <mergeCell ref="E76:K76"/>
    <mergeCell ref="E77:K77"/>
    <mergeCell ref="A78:K78"/>
    <mergeCell ref="A79:K79"/>
    <mergeCell ref="A81:K81"/>
    <mergeCell ref="A80:C80"/>
    <mergeCell ref="D80:K80"/>
    <mergeCell ref="A74:D74"/>
    <mergeCell ref="A73:D73"/>
    <mergeCell ref="A72:D72"/>
    <mergeCell ref="A71:D71"/>
    <mergeCell ref="A75:K75"/>
    <mergeCell ref="A76:D76"/>
    <mergeCell ref="A68:D68"/>
    <mergeCell ref="E68:K68"/>
    <mergeCell ref="A69:D69"/>
    <mergeCell ref="E69:K69"/>
    <mergeCell ref="A70:D70"/>
    <mergeCell ref="E74:K74"/>
    <mergeCell ref="E73:K73"/>
    <mergeCell ref="E72:K72"/>
    <mergeCell ref="E71:K71"/>
    <mergeCell ref="E70:K70"/>
    <mergeCell ref="B64:H64"/>
    <mergeCell ref="A65:K65"/>
    <mergeCell ref="I64:K64"/>
    <mergeCell ref="A66:C66"/>
    <mergeCell ref="D66:K66"/>
    <mergeCell ref="A67:K67"/>
    <mergeCell ref="I58:K58"/>
    <mergeCell ref="I59:K59"/>
    <mergeCell ref="A62:K62"/>
    <mergeCell ref="A63:K63"/>
    <mergeCell ref="A61:K61"/>
    <mergeCell ref="A59:H59"/>
    <mergeCell ref="A60:K60"/>
    <mergeCell ref="I52:K52"/>
    <mergeCell ref="I53:K53"/>
    <mergeCell ref="I54:K54"/>
    <mergeCell ref="I55:K55"/>
    <mergeCell ref="I56:K56"/>
    <mergeCell ref="I57:K57"/>
    <mergeCell ref="I46:K46"/>
    <mergeCell ref="I47:K47"/>
    <mergeCell ref="I48:K48"/>
    <mergeCell ref="I49:K49"/>
    <mergeCell ref="I50:K50"/>
    <mergeCell ref="I51:K51"/>
    <mergeCell ref="I41:K41"/>
    <mergeCell ref="I42:K42"/>
    <mergeCell ref="I43:K43"/>
    <mergeCell ref="I44:K44"/>
    <mergeCell ref="I37:K37"/>
    <mergeCell ref="I38:K38"/>
    <mergeCell ref="I39:K39"/>
    <mergeCell ref="I40:K40"/>
    <mergeCell ref="A27:K27"/>
    <mergeCell ref="A28:E28"/>
    <mergeCell ref="A29:K29"/>
    <mergeCell ref="G28:K28"/>
    <mergeCell ref="I45:K45"/>
    <mergeCell ref="A30:K30"/>
    <mergeCell ref="A31:K31"/>
    <mergeCell ref="A32:K32"/>
    <mergeCell ref="A34:K34"/>
    <mergeCell ref="A33:K33"/>
    <mergeCell ref="B24:E24"/>
    <mergeCell ref="B25:E25"/>
    <mergeCell ref="B26:E26"/>
    <mergeCell ref="G22:I22"/>
    <mergeCell ref="G23:I23"/>
    <mergeCell ref="G24:K24"/>
    <mergeCell ref="G25:K25"/>
    <mergeCell ref="G26:K26"/>
    <mergeCell ref="A9:K9"/>
    <mergeCell ref="B23:E23"/>
    <mergeCell ref="A10:K10"/>
    <mergeCell ref="A11:K11"/>
    <mergeCell ref="A12:K12"/>
    <mergeCell ref="B22:E22"/>
    <mergeCell ref="A19:K19"/>
    <mergeCell ref="A20:K20"/>
    <mergeCell ref="A21:K21"/>
    <mergeCell ref="A18:K18"/>
    <mergeCell ref="A2:K2"/>
    <mergeCell ref="D3:H3"/>
    <mergeCell ref="D4:H4"/>
    <mergeCell ref="A3:C3"/>
    <mergeCell ref="A4:C4"/>
    <mergeCell ref="A5:K5"/>
    <mergeCell ref="I3:K3"/>
    <mergeCell ref="B1:K1"/>
    <mergeCell ref="C14:K14"/>
    <mergeCell ref="C15:J16"/>
    <mergeCell ref="A13:K13"/>
    <mergeCell ref="A14:B17"/>
    <mergeCell ref="A6:K6"/>
    <mergeCell ref="C17:K17"/>
    <mergeCell ref="I4:K4"/>
    <mergeCell ref="A7:K7"/>
    <mergeCell ref="A8:K8"/>
    <mergeCell ref="B170:I170"/>
    <mergeCell ref="J170:K170"/>
    <mergeCell ref="B166:I166"/>
    <mergeCell ref="J166:K166"/>
    <mergeCell ref="B167:I167"/>
    <mergeCell ref="J167:K167"/>
    <mergeCell ref="B164:I164"/>
    <mergeCell ref="J164:K164"/>
    <mergeCell ref="B171:I171"/>
    <mergeCell ref="J171:K171"/>
    <mergeCell ref="B168:I168"/>
    <mergeCell ref="J168:K168"/>
    <mergeCell ref="B169:I169"/>
    <mergeCell ref="J169:K169"/>
    <mergeCell ref="B165:I165"/>
    <mergeCell ref="J165:K165"/>
    <mergeCell ref="B162:I162"/>
    <mergeCell ref="J162:K162"/>
    <mergeCell ref="B163:I163"/>
    <mergeCell ref="J163:K163"/>
    <mergeCell ref="B159:I159"/>
    <mergeCell ref="J159:K159"/>
    <mergeCell ref="B160:I160"/>
    <mergeCell ref="J160:K160"/>
    <mergeCell ref="B161:I161"/>
    <mergeCell ref="J161:K161"/>
    <mergeCell ref="B156:I156"/>
    <mergeCell ref="J156:K156"/>
    <mergeCell ref="B157:I157"/>
    <mergeCell ref="J157:K157"/>
    <mergeCell ref="B158:I158"/>
    <mergeCell ref="J158:K158"/>
    <mergeCell ref="B153:I153"/>
    <mergeCell ref="J153:K153"/>
    <mergeCell ref="B154:I154"/>
    <mergeCell ref="J154:K154"/>
    <mergeCell ref="B155:I155"/>
    <mergeCell ref="J155:K155"/>
    <mergeCell ref="A150:K150"/>
    <mergeCell ref="B140:D140"/>
    <mergeCell ref="G140:H140"/>
    <mergeCell ref="I140:K140"/>
    <mergeCell ref="A151:K151"/>
    <mergeCell ref="A152:K152"/>
    <mergeCell ref="G35:H35"/>
    <mergeCell ref="G36:H36"/>
    <mergeCell ref="I35:K35"/>
    <mergeCell ref="I36:K36"/>
    <mergeCell ref="A143:K143"/>
    <mergeCell ref="A144:K149"/>
    <mergeCell ref="G41:H41"/>
    <mergeCell ref="G42:H42"/>
    <mergeCell ref="G43:H43"/>
    <mergeCell ref="G44:H44"/>
    <mergeCell ref="G46:H46"/>
    <mergeCell ref="G47:H47"/>
    <mergeCell ref="G48:H48"/>
    <mergeCell ref="G37:H37"/>
    <mergeCell ref="G38:H38"/>
    <mergeCell ref="G39:H39"/>
    <mergeCell ref="G40:H40"/>
    <mergeCell ref="G49:H49"/>
    <mergeCell ref="G50:H50"/>
    <mergeCell ref="G51:H51"/>
    <mergeCell ref="G52:H52"/>
    <mergeCell ref="A35:B36"/>
    <mergeCell ref="C35:D35"/>
    <mergeCell ref="C36:D36"/>
    <mergeCell ref="E35:F35"/>
    <mergeCell ref="E36:F36"/>
    <mergeCell ref="G45:H45"/>
    <mergeCell ref="G57:H57"/>
    <mergeCell ref="G58:H58"/>
    <mergeCell ref="G55:H55"/>
    <mergeCell ref="G56:H56"/>
    <mergeCell ref="E37:F37"/>
    <mergeCell ref="E38:F38"/>
    <mergeCell ref="G53:H53"/>
    <mergeCell ref="G54:H54"/>
    <mergeCell ref="E41:F41"/>
    <mergeCell ref="E42:F42"/>
    <mergeCell ref="E43:F43"/>
    <mergeCell ref="C37:D37"/>
    <mergeCell ref="C38:D38"/>
    <mergeCell ref="C39:D39"/>
    <mergeCell ref="C40:D40"/>
    <mergeCell ref="C41:D41"/>
    <mergeCell ref="C42:D42"/>
    <mergeCell ref="C43:D43"/>
    <mergeCell ref="E39:F39"/>
    <mergeCell ref="E40:F40"/>
    <mergeCell ref="C44:D44"/>
    <mergeCell ref="E44:F44"/>
    <mergeCell ref="A37:B37"/>
    <mergeCell ref="A38:B38"/>
    <mergeCell ref="A39:B39"/>
    <mergeCell ref="A40:B40"/>
    <mergeCell ref="A41:B41"/>
    <mergeCell ref="A42:B42"/>
    <mergeCell ref="A43:B43"/>
    <mergeCell ref="A44:B44"/>
    <mergeCell ref="A56:B56"/>
    <mergeCell ref="A49:B49"/>
    <mergeCell ref="A50:B50"/>
    <mergeCell ref="A51:B51"/>
    <mergeCell ref="A52:B52"/>
    <mergeCell ref="A45:B45"/>
    <mergeCell ref="A46:B46"/>
    <mergeCell ref="A47:B47"/>
    <mergeCell ref="A48:B48"/>
    <mergeCell ref="C49:D49"/>
    <mergeCell ref="C50:D50"/>
    <mergeCell ref="C51:D51"/>
    <mergeCell ref="A53:B53"/>
    <mergeCell ref="A54:B54"/>
    <mergeCell ref="A55:B55"/>
    <mergeCell ref="E45:F45"/>
    <mergeCell ref="E46:F46"/>
    <mergeCell ref="E47:F47"/>
    <mergeCell ref="E48:F48"/>
    <mergeCell ref="A57:B57"/>
    <mergeCell ref="A58:B58"/>
    <mergeCell ref="C45:D45"/>
    <mergeCell ref="C46:D46"/>
    <mergeCell ref="C47:D47"/>
    <mergeCell ref="C48:D48"/>
    <mergeCell ref="E54:F54"/>
    <mergeCell ref="E55:F55"/>
    <mergeCell ref="E56:F56"/>
    <mergeCell ref="E49:F49"/>
    <mergeCell ref="E50:F50"/>
    <mergeCell ref="E51:F51"/>
    <mergeCell ref="E52:F52"/>
    <mergeCell ref="E57:F57"/>
    <mergeCell ref="E58:F58"/>
    <mergeCell ref="C52:D52"/>
    <mergeCell ref="C53:D53"/>
    <mergeCell ref="C54:D54"/>
    <mergeCell ref="C55:D55"/>
    <mergeCell ref="C56:D56"/>
    <mergeCell ref="C57:D57"/>
    <mergeCell ref="C58:D58"/>
    <mergeCell ref="E53:F53"/>
  </mergeCells>
  <printOptions horizontalCentered="1"/>
  <pageMargins left="0.4" right="0.4" top="1.75" bottom="0.5" header="0.5" footer="0.3"/>
  <pageSetup fitToHeight="0" fitToWidth="1" horizontalDpi="600" verticalDpi="600" orientation="portrait" scale="75" r:id="rId3"/>
  <headerFooter alignWithMargins="0">
    <oddHeader>&amp;L&amp;G&amp;C&amp;"Arial,Bold"&amp;16
CHAPTER 4
ESTIMATING CORNER FIRE
FLAME HEIGHT&amp;R&amp;"Arial,Bold"&amp;16
Version 1805.1
(English Units)</oddHeader>
    <oddFooter>&amp;L&amp;F&amp;CPage &amp;P of &amp;N&amp;R&amp;D  &amp;T</oddFooter>
  </headerFooter>
  <rowBreaks count="2" manualBreakCount="2">
    <brk id="60" max="255" man="1"/>
    <brk id="99" max="255" man="1"/>
  </rowBreaks>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United States Nuclear Regulatory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nxi</dc:creator>
  <cp:keywords/>
  <dc:description/>
  <cp:lastModifiedBy>David Stroup</cp:lastModifiedBy>
  <cp:lastPrinted>2010-06-18T13:39:47Z</cp:lastPrinted>
  <dcterms:created xsi:type="dcterms:W3CDTF">2001-04-10T10:59:19Z</dcterms:created>
  <dcterms:modified xsi:type="dcterms:W3CDTF">2011-03-24T14:44:04Z</dcterms:modified>
  <cp:category/>
  <cp:version/>
  <cp:contentType/>
  <cp:contentStatus/>
</cp:coreProperties>
</file>