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0" windowWidth="15480" windowHeight="5160" activeTab="2"/>
  </bookViews>
  <sheets>
    <sheet name="Wall_Flame_Height" sheetId="1" r:id="rId1"/>
    <sheet name="Wall_Line_Flame_Height" sheetId="2" r:id="rId2"/>
    <sheet name="Corner_Flame_Height" sheetId="3" r:id="rId3"/>
  </sheets>
  <definedNames>
    <definedName name="_xlnm.Print_Area" localSheetId="2">'Corner_Flame_Height'!$A$6:$K$149</definedName>
    <definedName name="_xlnm.Print_Area" localSheetId="0">'Wall_Flame_Height'!$A$6:$K$176</definedName>
    <definedName name="_xlnm.Print_Area" localSheetId="1">'Wall_Line_Flame_Height'!$A$6:$K$176</definedName>
  </definedNames>
  <calcPr fullCalcOnLoad="1"/>
</workbook>
</file>

<file path=xl/sharedStrings.xml><?xml version="1.0" encoding="utf-8"?>
<sst xmlns="http://schemas.openxmlformats.org/spreadsheetml/2006/main" count="442" uniqueCount="154">
  <si>
    <t>INPUT PARAMETERS</t>
  </si>
  <si>
    <t>m</t>
  </si>
  <si>
    <t>kW</t>
  </si>
  <si>
    <t>Mass Burning Rate of Fuel (m")</t>
  </si>
  <si>
    <t>kJ/kg</t>
  </si>
  <si>
    <t>Fuel</t>
  </si>
  <si>
    <t>Methanol</t>
  </si>
  <si>
    <t>Ethanol</t>
  </si>
  <si>
    <t>Butane</t>
  </si>
  <si>
    <t>Benzene</t>
  </si>
  <si>
    <t>Hexane</t>
  </si>
  <si>
    <t>Heptane</t>
  </si>
  <si>
    <t>Xylene</t>
  </si>
  <si>
    <t>Acetone</t>
  </si>
  <si>
    <t>Dioxane</t>
  </si>
  <si>
    <t>Diethy Ether</t>
  </si>
  <si>
    <t>Gasoline</t>
  </si>
  <si>
    <t>JP-4</t>
  </si>
  <si>
    <t>JP-5</t>
  </si>
  <si>
    <t>Transformer Oil, Hydrocarbon</t>
  </si>
  <si>
    <t>Fuel Oil, Heavy</t>
  </si>
  <si>
    <t>Crude Oil</t>
  </si>
  <si>
    <t>Heat Release Rate Calculation</t>
  </si>
  <si>
    <t xml:space="preserve">Q = </t>
  </si>
  <si>
    <t>ft</t>
  </si>
  <si>
    <t>Diesel</t>
  </si>
  <si>
    <t>Lube Oil</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</si>
  <si>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</si>
  <si>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Fuel Spill Volume (V)</t>
  </si>
  <si>
    <r>
      <t>Fuel Spill Area or Dike Area (A</t>
    </r>
    <r>
      <rPr>
        <vertAlign val="subscript"/>
        <sz val="10"/>
        <color indexed="10"/>
        <rFont val="Arial"/>
        <family val="2"/>
      </rPr>
      <t>dike</t>
    </r>
    <r>
      <rPr>
        <sz val="10"/>
        <color indexed="10"/>
        <rFont val="Arial"/>
        <family val="2"/>
      </rPr>
      <t>)</t>
    </r>
  </si>
  <si>
    <t>ESTIMATING WALL FIRE FLAME HEIGHT</t>
  </si>
  <si>
    <t>Heat Release Rate Per Unit Length of Fire Calculation</t>
  </si>
  <si>
    <t xml:space="preserve">L = </t>
  </si>
  <si>
    <t xml:space="preserve">Q' = </t>
  </si>
  <si>
    <t>kW/m</t>
  </si>
  <si>
    <t>THERMAL PROPERTIES FOR</t>
  </si>
  <si>
    <t>Fire Source Length Calculation</t>
  </si>
  <si>
    <t>Heat of Combustion</t>
  </si>
  <si>
    <t>Select Fuel Type</t>
  </si>
  <si>
    <t>ESTIMATING CORNER FIRE FLAME HEIGHT</t>
  </si>
  <si>
    <t xml:space="preserve">The following calculations estimate the line fire flame height against the wall. </t>
  </si>
  <si>
    <t>ESTIMATING LINE WALL FIRE FLAME HEIGHT</t>
  </si>
  <si>
    <t>Kerosene</t>
  </si>
  <si>
    <t>Mass Burning Rate</t>
  </si>
  <si>
    <t>Prepared by:</t>
  </si>
  <si>
    <t>Date</t>
  </si>
  <si>
    <t>Checked by:</t>
  </si>
  <si>
    <t>Parameters in YELLOW CELLS are Entered by the User.</t>
  </si>
  <si>
    <t>Calculate</t>
  </si>
  <si>
    <t>Revision Log</t>
  </si>
  <si>
    <t>1805.0</t>
  </si>
  <si>
    <t>User Specified Value</t>
  </si>
  <si>
    <t>Enter Value</t>
  </si>
  <si>
    <t>Q =</t>
  </si>
  <si>
    <t>Btu/sec</t>
  </si>
  <si>
    <t>Pool Fire Diameter Calculation</t>
  </si>
  <si>
    <t xml:space="preserve">D = </t>
  </si>
  <si>
    <r>
      <t>Empirical Constant (k</t>
    </r>
    <r>
      <rPr>
        <sz val="10"/>
        <color indexed="10"/>
        <rFont val="Symbol"/>
        <family val="1"/>
      </rPr>
      <t>b</t>
    </r>
    <r>
      <rPr>
        <sz val="10"/>
        <color indexed="10"/>
        <rFont val="Arial"/>
        <family val="2"/>
      </rPr>
      <t>)</t>
    </r>
  </si>
  <si>
    <t>Empirical Constant</t>
  </si>
  <si>
    <t>Original issue with final text.</t>
  </si>
  <si>
    <t>Version 1805.1</t>
  </si>
  <si>
    <t>NOTE:</t>
  </si>
  <si>
    <t>Date:</t>
  </si>
  <si>
    <t>Organization:</t>
  </si>
  <si>
    <t>Additional Information:</t>
  </si>
  <si>
    <t>Description of Revision</t>
  </si>
  <si>
    <t>1805.1</t>
  </si>
  <si>
    <t>Revised e-mail addresses, corrected editorial errors, revised print pagination and print layout.</t>
  </si>
  <si>
    <t>Parameters in GREEN CELLS are Automatically Selected from the DROP DOWN MENU for the Fuel Type Selected.</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</si>
  <si>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</si>
  <si>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</si>
  <si>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</si>
  <si>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The following calculations estimate the corner fire flame height.</t>
  </si>
  <si>
    <t>The following calculations estimate the wall fire flame height.</t>
  </si>
  <si>
    <r>
      <t>kg/m</t>
    </r>
    <r>
      <rPr>
        <vertAlign val="superscript"/>
        <sz val="10"/>
        <color indexed="8"/>
        <rFont val="Arial"/>
        <family val="2"/>
      </rPr>
      <t>2</t>
    </r>
    <r>
      <rPr>
        <sz val="10"/>
        <color indexed="8"/>
        <rFont val="Arial"/>
        <family val="2"/>
      </rPr>
      <t>-sec</t>
    </r>
  </si>
  <si>
    <r>
      <t>m</t>
    </r>
    <r>
      <rPr>
        <vertAlign val="superscript"/>
        <sz val="10"/>
        <color indexed="8"/>
        <rFont val="Arial"/>
        <family val="2"/>
      </rPr>
      <t>-1</t>
    </r>
  </si>
  <si>
    <t>ESTIMATING CORNER FIRE</t>
  </si>
  <si>
    <t xml:space="preserve">FLAME HEIGHT  </t>
  </si>
  <si>
    <t>ESTIMATING LINE FIRE</t>
  </si>
  <si>
    <t>FLAME HEIGHT AGAINST THE WALL</t>
  </si>
  <si>
    <t xml:space="preserve">  ESTIMATING WALL FIRE</t>
  </si>
  <si>
    <t>FLAME HEIGHT</t>
  </si>
  <si>
    <t>Silicon Transformer Fluid (561)</t>
  </si>
  <si>
    <r>
      <t>m</t>
    </r>
    <r>
      <rPr>
        <vertAlign val="superscript"/>
        <sz val="10"/>
        <color indexed="9"/>
        <rFont val="Arial"/>
        <family val="2"/>
      </rPr>
      <t>3</t>
    </r>
  </si>
  <si>
    <r>
      <t>m</t>
    </r>
    <r>
      <rPr>
        <vertAlign val="superscript"/>
        <sz val="10"/>
        <color indexed="9"/>
        <rFont val="Arial"/>
        <family val="2"/>
      </rPr>
      <t>2</t>
    </r>
  </si>
  <si>
    <t>BURNING RATE DATA FOR LIQUID HYDROCARBON FUELS</t>
  </si>
  <si>
    <t xml:space="preserve">Where, </t>
  </si>
  <si>
    <t>m" =</t>
  </si>
  <si>
    <r>
      <t>D</t>
    </r>
    <r>
      <rPr>
        <sz val="10"/>
        <color indexed="57"/>
        <rFont val="Arial"/>
        <family val="2"/>
      </rPr>
      <t>H</t>
    </r>
    <r>
      <rPr>
        <vertAlign val="subscript"/>
        <sz val="10"/>
        <color indexed="57"/>
        <rFont val="Arial"/>
        <family val="2"/>
      </rPr>
      <t xml:space="preserve">c,eff </t>
    </r>
    <r>
      <rPr>
        <sz val="10"/>
        <color indexed="57"/>
        <rFont val="Arial"/>
        <family val="2"/>
      </rPr>
      <t>=</t>
    </r>
  </si>
  <si>
    <r>
      <t>k</t>
    </r>
    <r>
      <rPr>
        <sz val="10"/>
        <color indexed="57"/>
        <rFont val="Symbol"/>
        <family val="1"/>
      </rPr>
      <t xml:space="preserve">b </t>
    </r>
    <r>
      <rPr>
        <sz val="10"/>
        <color indexed="57"/>
        <rFont val="Arial"/>
        <family val="2"/>
      </rPr>
      <t>=</t>
    </r>
  </si>
  <si>
    <t>D =</t>
  </si>
  <si>
    <t>diameter of pool fire (diameter involved in vaporization, circular pool is assumed) (m)</t>
  </si>
  <si>
    <t>pool fire heat release rate (kW)</t>
  </si>
  <si>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</si>
  <si>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</si>
  <si>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r>
      <t>empirical constant (m</t>
    </r>
    <r>
      <rPr>
        <vertAlign val="superscript"/>
        <sz val="10"/>
        <color indexed="57"/>
        <rFont val="Arial"/>
        <family val="2"/>
      </rPr>
      <t>-1</t>
    </r>
    <r>
      <rPr>
        <sz val="10"/>
        <color indexed="57"/>
        <rFont val="Arial"/>
        <family val="2"/>
      </rPr>
      <t>)</t>
    </r>
  </si>
  <si>
    <r>
      <t>surface area of pool fire (m</t>
    </r>
    <r>
      <rPr>
        <vertAlign val="superscript"/>
        <sz val="10"/>
        <color indexed="57"/>
        <rFont val="Arial"/>
        <family val="2"/>
      </rPr>
      <t>2</t>
    </r>
    <r>
      <rPr>
        <sz val="10"/>
        <color indexed="57"/>
        <rFont val="Arial"/>
        <family val="2"/>
      </rPr>
      <t xml:space="preserve">)  </t>
    </r>
  </si>
  <si>
    <r>
      <t>A</t>
    </r>
    <r>
      <rPr>
        <vertAlign val="subscript"/>
        <sz val="10"/>
        <color indexed="57"/>
        <rFont val="Arial"/>
        <family val="2"/>
      </rPr>
      <t>dike</t>
    </r>
    <r>
      <rPr>
        <sz val="10"/>
        <color indexed="57"/>
        <rFont val="Arial"/>
        <family val="2"/>
      </rPr>
      <t xml:space="preserve"> =</t>
    </r>
  </si>
  <si>
    <t xml:space="preserve">pool fire diamter (m) </t>
  </si>
  <si>
    <r>
      <t>surface area of pool fire (area involved in vaporization) (m</t>
    </r>
    <r>
      <rPr>
        <vertAlign val="superscript"/>
        <sz val="10"/>
        <color indexed="57"/>
        <rFont val="Arial"/>
        <family val="2"/>
      </rPr>
      <t>2</t>
    </r>
    <r>
      <rPr>
        <sz val="10"/>
        <color indexed="57"/>
        <rFont val="Arial"/>
        <family val="2"/>
      </rPr>
      <t>)</t>
    </r>
  </si>
  <si>
    <r>
      <t>m"</t>
    </r>
    <r>
      <rPr>
        <b/>
        <sz val="18"/>
        <color indexed="57"/>
        <rFont val="Symbol"/>
        <family val="1"/>
      </rPr>
      <t>D</t>
    </r>
    <r>
      <rPr>
        <b/>
        <sz val="18"/>
        <color indexed="57"/>
        <rFont val="Arial"/>
        <family val="2"/>
      </rPr>
      <t>H</t>
    </r>
    <r>
      <rPr>
        <b/>
        <vertAlign val="subscript"/>
        <sz val="18"/>
        <color indexed="57"/>
        <rFont val="Arial"/>
        <family val="2"/>
      </rPr>
      <t xml:space="preserve">c,eff </t>
    </r>
    <r>
      <rPr>
        <b/>
        <sz val="18"/>
        <color indexed="57"/>
        <rFont val="Arial"/>
        <family val="2"/>
      </rPr>
      <t>(1 - e</t>
    </r>
    <r>
      <rPr>
        <b/>
        <vertAlign val="superscript"/>
        <sz val="18"/>
        <color indexed="57"/>
        <rFont val="Arial"/>
        <family val="2"/>
      </rPr>
      <t>-k</t>
    </r>
    <r>
      <rPr>
        <b/>
        <vertAlign val="superscript"/>
        <sz val="18"/>
        <color indexed="57"/>
        <rFont val="Symbol"/>
        <family val="1"/>
      </rPr>
      <t xml:space="preserve">b </t>
    </r>
    <r>
      <rPr>
        <b/>
        <vertAlign val="superscript"/>
        <sz val="18"/>
        <color indexed="57"/>
        <rFont val="Arial"/>
        <family val="2"/>
      </rPr>
      <t>D</t>
    </r>
    <r>
      <rPr>
        <b/>
        <sz val="18"/>
        <color indexed="57"/>
        <rFont val="Arial"/>
        <family val="2"/>
      </rPr>
      <t>) A</t>
    </r>
    <r>
      <rPr>
        <b/>
        <vertAlign val="subscript"/>
        <sz val="18"/>
        <color indexed="57"/>
        <rFont val="Arial"/>
        <family val="2"/>
      </rPr>
      <t>dike</t>
    </r>
  </si>
  <si>
    <r>
      <t>A</t>
    </r>
    <r>
      <rPr>
        <b/>
        <vertAlign val="subscript"/>
        <sz val="16"/>
        <color indexed="57"/>
        <rFont val="Arial"/>
        <family val="2"/>
      </rPr>
      <t>dike</t>
    </r>
    <r>
      <rPr>
        <b/>
        <sz val="16"/>
        <color indexed="57"/>
        <rFont val="Arial"/>
        <family val="2"/>
      </rPr>
      <t xml:space="preserve"> =</t>
    </r>
  </si>
  <si>
    <r>
      <t>p</t>
    </r>
    <r>
      <rPr>
        <b/>
        <sz val="16"/>
        <color indexed="57"/>
        <rFont val="Arial"/>
        <family val="2"/>
      </rPr>
      <t>D</t>
    </r>
    <r>
      <rPr>
        <b/>
        <vertAlign val="superscript"/>
        <sz val="16"/>
        <color indexed="57"/>
        <rFont val="Arial"/>
        <family val="2"/>
      </rPr>
      <t>2</t>
    </r>
    <r>
      <rPr>
        <b/>
        <sz val="16"/>
        <color indexed="57"/>
        <rFont val="Arial"/>
        <family val="2"/>
      </rPr>
      <t>/4</t>
    </r>
  </si>
  <si>
    <r>
      <t>√(4A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</si>
  <si>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t>Q/L</t>
  </si>
  <si>
    <t>Q' =</t>
  </si>
  <si>
    <t>fire heat release rate of the fire (kW)</t>
  </si>
  <si>
    <t>length of the fire source (m)</t>
  </si>
  <si>
    <r>
      <t>L</t>
    </r>
    <r>
      <rPr>
        <vertAlign val="subscript"/>
        <sz val="10"/>
        <color indexed="57"/>
        <rFont val="Arial"/>
        <family val="2"/>
      </rPr>
      <t xml:space="preserve"> </t>
    </r>
    <r>
      <rPr>
        <sz val="10"/>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</si>
  <si>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</si>
  <si>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 xml:space="preserve">= </t>
    </r>
  </si>
  <si>
    <r>
      <t>A</t>
    </r>
    <r>
      <rPr>
        <b/>
        <vertAlign val="subscript"/>
        <sz val="16"/>
        <color indexed="57"/>
        <rFont val="Arial"/>
        <family val="2"/>
      </rPr>
      <t>dike</t>
    </r>
    <r>
      <rPr>
        <b/>
        <sz val="16"/>
        <color indexed="57"/>
        <rFont val="Arial"/>
        <family val="2"/>
      </rPr>
      <t xml:space="preserve"> </t>
    </r>
  </si>
  <si>
    <r>
      <t>m</t>
    </r>
    <r>
      <rPr>
        <b/>
        <vertAlign val="superscript"/>
        <sz val="16"/>
        <color indexed="57"/>
        <rFont val="Arial"/>
        <family val="2"/>
      </rPr>
      <t>2</t>
    </r>
  </si>
  <si>
    <t>wall fire flame height (m)</t>
  </si>
  <si>
    <t>rate of heat release per unit length of the fire (kW/m)</t>
  </si>
  <si>
    <r>
      <t>H</t>
    </r>
    <r>
      <rPr>
        <vertAlign val="subscript"/>
        <sz val="10"/>
        <color indexed="57"/>
        <rFont val="Arial"/>
        <family val="2"/>
      </rPr>
      <t>f(wall)</t>
    </r>
    <r>
      <rPr>
        <sz val="10"/>
        <color indexed="57"/>
        <rFont val="Arial"/>
        <family val="2"/>
      </rPr>
      <t xml:space="preserve"> =</t>
    </r>
  </si>
  <si>
    <r>
      <t>H</t>
    </r>
    <r>
      <rPr>
        <b/>
        <vertAlign val="subscript"/>
        <sz val="18"/>
        <color indexed="57"/>
        <rFont val="Arial"/>
        <family val="2"/>
      </rPr>
      <t xml:space="preserve">f(wall) </t>
    </r>
    <r>
      <rPr>
        <b/>
        <sz val="18"/>
        <color indexed="57"/>
        <rFont val="Arial"/>
        <family val="2"/>
      </rPr>
      <t>=</t>
    </r>
  </si>
  <si>
    <t>Answer</t>
  </si>
  <si>
    <r>
      <t>H</t>
    </r>
    <r>
      <rPr>
        <b/>
        <vertAlign val="subscript"/>
        <sz val="18"/>
        <color indexed="8"/>
        <rFont val="Arial"/>
        <family val="2"/>
      </rPr>
      <t>f(wall)</t>
    </r>
    <r>
      <rPr>
        <b/>
        <sz val="18"/>
        <color indexed="8"/>
        <rFont val="Arial"/>
        <family val="2"/>
      </rPr>
      <t xml:space="preserve"> = </t>
    </r>
  </si>
  <si>
    <r>
      <t>m" (kg/m</t>
    </r>
    <r>
      <rPr>
        <b/>
        <vertAlign val="superscript"/>
        <sz val="11"/>
        <color indexed="12"/>
        <rFont val="Arial"/>
        <family val="2"/>
      </rPr>
      <t>2</t>
    </r>
    <r>
      <rPr>
        <b/>
        <sz val="11"/>
        <color indexed="12"/>
        <rFont val="Arial"/>
        <family val="2"/>
      </rPr>
      <t>-sec)</t>
    </r>
  </si>
  <si>
    <r>
      <t>D</t>
    </r>
    <r>
      <rPr>
        <b/>
        <sz val="11"/>
        <color indexed="12"/>
        <rFont val="Arial"/>
        <family val="2"/>
      </rPr>
      <t>H</t>
    </r>
    <r>
      <rPr>
        <b/>
        <vertAlign val="subscript"/>
        <sz val="11"/>
        <color indexed="12"/>
        <rFont val="Arial"/>
        <family val="2"/>
      </rPr>
      <t>c,eff</t>
    </r>
    <r>
      <rPr>
        <b/>
        <sz val="11"/>
        <color indexed="12"/>
        <rFont val="Arial"/>
        <family val="2"/>
      </rPr>
      <t xml:space="preserve"> (kJ/kg)</t>
    </r>
  </si>
  <si>
    <r>
      <t>k</t>
    </r>
    <r>
      <rPr>
        <b/>
        <sz val="11"/>
        <color indexed="12"/>
        <rFont val="Symbol"/>
        <family val="1"/>
      </rPr>
      <t>b (</t>
    </r>
    <r>
      <rPr>
        <b/>
        <sz val="11"/>
        <color indexed="12"/>
        <rFont val="Arial"/>
        <family val="2"/>
      </rPr>
      <t>m</t>
    </r>
    <r>
      <rPr>
        <b/>
        <vertAlign val="superscript"/>
        <sz val="11"/>
        <color indexed="12"/>
        <rFont val="Symbol"/>
        <family val="1"/>
      </rPr>
      <t>-1</t>
    </r>
    <r>
      <rPr>
        <b/>
        <sz val="11"/>
        <color indexed="12"/>
        <rFont val="Symbol"/>
        <family val="1"/>
      </rPr>
      <t>)</t>
    </r>
  </si>
  <si>
    <t>heat release rate of the fire (kW)</t>
  </si>
  <si>
    <r>
      <t>H</t>
    </r>
    <r>
      <rPr>
        <b/>
        <vertAlign val="subscript"/>
        <sz val="18"/>
        <color indexed="57"/>
        <rFont val="Arial"/>
        <family val="2"/>
      </rPr>
      <t xml:space="preserve">f(corner) </t>
    </r>
    <r>
      <rPr>
        <b/>
        <sz val="18"/>
        <color indexed="57"/>
        <rFont val="Arial"/>
        <family val="2"/>
      </rPr>
      <t>=</t>
    </r>
  </si>
  <si>
    <r>
      <t>0.075 Q</t>
    </r>
    <r>
      <rPr>
        <b/>
        <vertAlign val="superscript"/>
        <sz val="18"/>
        <color indexed="57"/>
        <rFont val="Arial"/>
        <family val="2"/>
      </rPr>
      <t>3/5</t>
    </r>
  </si>
  <si>
    <r>
      <t>H</t>
    </r>
    <r>
      <rPr>
        <b/>
        <vertAlign val="subscript"/>
        <sz val="18"/>
        <color indexed="8"/>
        <rFont val="Arial"/>
        <family val="2"/>
      </rPr>
      <t xml:space="preserve">f(corner) </t>
    </r>
    <r>
      <rPr>
        <b/>
        <sz val="18"/>
        <color indexed="8"/>
        <rFont val="Arial"/>
        <family val="2"/>
      </rPr>
      <t xml:space="preserve">=  </t>
    </r>
  </si>
  <si>
    <t>heat release rate per unit length (kW/m)</t>
  </si>
  <si>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</si>
  <si>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 xml:space="preserve">= </t>
    </r>
  </si>
  <si>
    <r>
      <t>H</t>
    </r>
    <r>
      <rPr>
        <vertAlign val="subscript"/>
        <sz val="10"/>
        <color indexed="57"/>
        <rFont val="Arial"/>
        <family val="2"/>
      </rPr>
      <t>f(wall line)</t>
    </r>
    <r>
      <rPr>
        <sz val="10"/>
        <color indexed="57"/>
        <rFont val="Arial"/>
        <family val="2"/>
      </rPr>
      <t xml:space="preserve"> =</t>
    </r>
  </si>
  <si>
    <r>
      <t xml:space="preserve">0.017 Q' </t>
    </r>
    <r>
      <rPr>
        <b/>
        <vertAlign val="superscript"/>
        <sz val="18"/>
        <color indexed="57"/>
        <rFont val="Arial"/>
        <family val="2"/>
      </rPr>
      <t>2/3</t>
    </r>
  </si>
  <si>
    <r>
      <t>H</t>
    </r>
    <r>
      <rPr>
        <b/>
        <vertAlign val="subscript"/>
        <sz val="18"/>
        <color indexed="57"/>
        <rFont val="Arial"/>
        <family val="2"/>
      </rPr>
      <t xml:space="preserve">f(wall line) </t>
    </r>
    <r>
      <rPr>
        <b/>
        <sz val="18"/>
        <color indexed="57"/>
        <rFont val="Arial"/>
        <family val="2"/>
      </rPr>
      <t>=</t>
    </r>
  </si>
  <si>
    <r>
      <t xml:space="preserve">0.034 Q' </t>
    </r>
    <r>
      <rPr>
        <b/>
        <vertAlign val="superscript"/>
        <sz val="18"/>
        <color indexed="57"/>
        <rFont val="Arial"/>
        <family val="2"/>
      </rPr>
      <t>2/3</t>
    </r>
  </si>
  <si>
    <r>
      <t>H</t>
    </r>
    <r>
      <rPr>
        <b/>
        <vertAlign val="subscript"/>
        <sz val="18"/>
        <color indexed="8"/>
        <rFont val="Arial"/>
        <family val="2"/>
      </rPr>
      <t>f(wall line)</t>
    </r>
    <r>
      <rPr>
        <b/>
        <sz val="18"/>
        <color indexed="8"/>
        <rFont val="Arial"/>
        <family val="2"/>
      </rPr>
      <t xml:space="preserve"> =</t>
    </r>
  </si>
  <si>
    <t>CHAPTER 4</t>
  </si>
  <si>
    <t xml:space="preserve">              heating to achieve ignition.</t>
  </si>
  <si>
    <r>
      <t>NOTE:</t>
    </r>
    <r>
      <rPr>
        <sz val="10"/>
        <color indexed="10"/>
        <rFont val="Arial"/>
        <family val="2"/>
      </rPr>
      <t xml:space="preserve">  Liquids with relatively high flash point, like transformer oil, require localized</t>
    </r>
  </si>
  <si>
    <r>
      <t>Click</t>
    </r>
    <r>
      <rPr>
        <b/>
        <sz val="11"/>
        <color indexed="48"/>
        <rFont val="Arial"/>
        <family val="2"/>
      </rPr>
      <t xml:space="preserve"> on selection</t>
    </r>
  </si>
  <si>
    <r>
      <t>Scroll</t>
    </r>
    <r>
      <rPr>
        <b/>
        <sz val="11"/>
        <color indexed="48"/>
        <rFont val="Arial"/>
        <family val="2"/>
      </rPr>
      <t xml:space="preserve"> to desired fuel type </t>
    </r>
    <r>
      <rPr>
        <b/>
        <sz val="14"/>
        <color indexed="48"/>
        <rFont val="Arial"/>
        <family val="2"/>
      </rPr>
      <t>then</t>
    </r>
  </si>
  <si>
    <r>
      <t>Scroll</t>
    </r>
    <r>
      <rPr>
        <b/>
        <sz val="11"/>
        <color indexed="48"/>
        <rFont val="Arial"/>
        <family val="2"/>
      </rPr>
      <t xml:space="preserve"> to desired fuel type </t>
    </r>
    <r>
      <rPr>
        <b/>
        <sz val="14"/>
        <color indexed="48"/>
        <rFont val="Arial"/>
        <family val="2"/>
      </rPr>
      <t>then</t>
    </r>
  </si>
  <si>
    <r>
      <t>Reference: SFPE Handbook of Fire Protection Engineering, 3</t>
    </r>
    <r>
      <rPr>
        <i/>
        <vertAlign val="superscript"/>
        <sz val="10"/>
        <color indexed="8"/>
        <rFont val="Arial"/>
        <family val="2"/>
      </rPr>
      <t>rd</t>
    </r>
    <r>
      <rPr>
        <i/>
        <sz val="10"/>
        <color indexed="8"/>
        <rFont val="Arial"/>
        <family val="2"/>
      </rPr>
      <t xml:space="preserve"> Edition, Page 3-26.</t>
    </r>
  </si>
  <si>
    <r>
      <t>Reference: SFPE Handbook of Fire Protection Engineering, 3</t>
    </r>
    <r>
      <rPr>
        <i/>
        <vertAlign val="superscript"/>
        <sz val="10"/>
        <color indexed="8"/>
        <rFont val="Arial"/>
        <family val="2"/>
      </rPr>
      <t>rd</t>
    </r>
    <r>
      <rPr>
        <i/>
        <sz val="10"/>
        <color indexed="8"/>
        <rFont val="Arial"/>
        <family val="2"/>
      </rPr>
      <t xml:space="preserve"> Edition, 2002, Page 3-25.</t>
    </r>
  </si>
  <si>
    <r>
      <t>Reference: NFPA Fire Protection Handbook, 19</t>
    </r>
    <r>
      <rPr>
        <i/>
        <vertAlign val="superscript"/>
        <sz val="10"/>
        <color indexed="8"/>
        <rFont val="Arial"/>
        <family val="2"/>
      </rPr>
      <t>th</t>
    </r>
    <r>
      <rPr>
        <i/>
        <sz val="10"/>
        <color indexed="8"/>
        <rFont val="Arial"/>
        <family val="2"/>
      </rPr>
      <t xml:space="preserve"> Edition, 2003, Page 3-134.</t>
    </r>
  </si>
  <si>
    <t>Reference:  Hesemi and Tokunaga, "Modeling of Turbulent Diffusion Flames and Fire Plumes for the Analysis of Fire Growth," Proceeding of the</t>
  </si>
  <si>
    <r>
      <t>21</t>
    </r>
    <r>
      <rPr>
        <i/>
        <vertAlign val="superscript"/>
        <sz val="10"/>
        <color indexed="8"/>
        <rFont val="Arial"/>
        <family val="2"/>
      </rPr>
      <t>th</t>
    </r>
    <r>
      <rPr>
        <i/>
        <sz val="10"/>
        <color indexed="8"/>
        <rFont val="Arial"/>
        <family val="2"/>
      </rPr>
      <t xml:space="preserve"> National Heat Transfer Conference, American Society of Mechanical Engineers (ASME), 1983.</t>
    </r>
  </si>
  <si>
    <r>
      <t>m</t>
    </r>
    <r>
      <rPr>
        <vertAlign val="superscript"/>
        <sz val="10"/>
        <color indexed="8"/>
        <rFont val="Arial"/>
        <family val="2"/>
      </rPr>
      <t>2</t>
    </r>
  </si>
  <si>
    <t>(SI Units)</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</si>
  <si>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Hesemi and Tokunage, 1983.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</si>
  <si>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NFPA Fire Protection Handbook, 19</t>
    </r>
    <r>
      <rPr>
        <vertAlign val="superscript"/>
        <sz val="11"/>
        <color indexed="43"/>
        <rFont val="Arial"/>
        <family val="2"/>
      </rPr>
      <t>th</t>
    </r>
    <r>
      <rPr>
        <sz val="11"/>
        <color indexed="43"/>
        <rFont val="Arial"/>
        <family val="2"/>
      </rPr>
      <t xml:space="preserve">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</si>
  <si>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NFPA Fire Protection Handbook, 19</t>
    </r>
    <r>
      <rPr>
        <vertAlign val="superscript"/>
        <sz val="11"/>
        <color indexed="43"/>
        <rFont val="Arial"/>
        <family val="2"/>
      </rPr>
      <t>th</t>
    </r>
    <r>
      <rPr>
        <sz val="11"/>
        <color indexed="43"/>
        <rFont val="Arial"/>
        <family val="2"/>
      </rPr>
      <t xml:space="preserve">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</si>
  <si>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t xml:space="preserve">pool fire diameter (m) </t>
  </si>
  <si>
    <t>liters</t>
  </si>
  <si>
    <t>March 2011</t>
  </si>
  <si>
    <t>December 2004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</si>
</sst>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90">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10"/>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9"/>
      <color indexed="10"/>
      <name val="Arial"/>
      <family val="2"/>
    </font>
    <font>
      <b/>
      <sz val="11"/>
      <color indexed="48"/>
      <name val="Arial"/>
      <family val="2"/>
    </font>
    <font>
      <b/>
      <sz val="10"/>
      <color indexed="10"/>
      <name val="Arial"/>
      <family val="2"/>
    </font>
    <font>
      <sz val="10"/>
      <color indexed="12"/>
      <name val="Arial"/>
      <family val="2"/>
    </font>
    <font>
      <b/>
      <sz val="12"/>
      <color indexed="13"/>
      <name val="Arial"/>
      <family val="2"/>
    </font>
    <font>
      <sz val="10"/>
      <color indexed="8"/>
      <name val="Arial"/>
      <family val="2"/>
    </font>
    <font>
      <b/>
      <sz val="11"/>
      <color indexed="9"/>
      <name val="Arial"/>
      <family val="2"/>
    </font>
    <font>
      <sz val="10"/>
      <color indexed="43"/>
      <name val="Arial"/>
      <family val="2"/>
    </font>
    <font>
      <sz val="11"/>
      <name val="Arial"/>
      <family val="2"/>
    </font>
    <font>
      <sz val="11"/>
      <color indexed="8"/>
      <name val="Arial"/>
      <family val="2"/>
    </font>
    <font>
      <vertAlign val="superscript"/>
      <sz val="10"/>
      <color indexed="8"/>
      <name val="Arial"/>
      <family val="2"/>
    </font>
    <font>
      <i/>
      <sz val="10"/>
      <color indexed="10"/>
      <name val="Arial"/>
      <family val="2"/>
    </font>
    <font>
      <b/>
      <sz val="14"/>
      <color indexed="8"/>
      <name val="Arial"/>
      <family val="2"/>
    </font>
    <font>
      <sz val="10"/>
      <color indexed="9"/>
      <name val="Arial"/>
      <family val="2"/>
    </font>
    <font>
      <vertAlign val="superscript"/>
      <sz val="10"/>
      <color indexed="9"/>
      <name val="Arial"/>
      <family val="2"/>
    </font>
    <font>
      <b/>
      <sz val="18"/>
      <color indexed="10"/>
      <name val="Arial"/>
      <family val="2"/>
    </font>
    <font>
      <b/>
      <sz val="16"/>
      <color indexed="10"/>
      <name val="Arial"/>
      <family val="2"/>
    </font>
    <font>
      <b/>
      <sz val="16"/>
      <color indexed="57"/>
      <name val="Arial"/>
      <family val="2"/>
    </font>
    <font>
      <b/>
      <sz val="18"/>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sz val="18"/>
      <color indexed="57"/>
      <name val="Symbol"/>
      <family val="1"/>
    </font>
    <font>
      <b/>
      <vertAlign val="subscript"/>
      <sz val="18"/>
      <color indexed="57"/>
      <name val="Arial"/>
      <family val="2"/>
    </font>
    <font>
      <b/>
      <vertAlign val="superscript"/>
      <sz val="18"/>
      <color indexed="57"/>
      <name val="Arial"/>
      <family val="2"/>
    </font>
    <font>
      <b/>
      <vertAlign val="superscript"/>
      <sz val="18"/>
      <color indexed="57"/>
      <name val="Symbol"/>
      <family val="1"/>
    </font>
    <font>
      <b/>
      <sz val="14"/>
      <color indexed="13"/>
      <name val="Arial"/>
      <family val="2"/>
    </font>
    <font>
      <b/>
      <sz val="18"/>
      <color indexed="8"/>
      <name val="Arial"/>
      <family val="2"/>
    </font>
    <font>
      <b/>
      <vertAlign val="subscript"/>
      <sz val="18"/>
      <color indexed="8"/>
      <name val="Arial"/>
      <family val="2"/>
    </font>
    <font>
      <b/>
      <sz val="11"/>
      <color indexed="12"/>
      <name val="Arial"/>
      <family val="2"/>
    </font>
    <font>
      <b/>
      <vertAlign val="superscript"/>
      <sz val="11"/>
      <color indexed="12"/>
      <name val="Arial"/>
      <family val="2"/>
    </font>
    <font>
      <b/>
      <sz val="11"/>
      <color indexed="12"/>
      <name val="Symbol"/>
      <family val="1"/>
    </font>
    <font>
      <b/>
      <vertAlign val="subscript"/>
      <sz val="11"/>
      <color indexed="12"/>
      <name val="Arial"/>
      <family val="2"/>
    </font>
    <font>
      <b/>
      <vertAlign val="superscript"/>
      <sz val="11"/>
      <color indexed="12"/>
      <name val="Symbol"/>
      <family val="1"/>
    </font>
    <font>
      <b/>
      <sz val="16"/>
      <name val="Arial"/>
      <family val="2"/>
    </font>
    <font>
      <sz val="14"/>
      <name val="Arial"/>
      <family val="2"/>
    </font>
    <font>
      <b/>
      <sz val="14"/>
      <color indexed="48"/>
      <name val="Arial"/>
      <family val="2"/>
    </font>
    <font>
      <sz val="11"/>
      <color indexed="43"/>
      <name val="Arial"/>
      <family val="2"/>
    </font>
    <font>
      <i/>
      <sz val="10"/>
      <color indexed="8"/>
      <name val="Arial"/>
      <family val="2"/>
    </font>
    <font>
      <i/>
      <vertAlign val="superscript"/>
      <sz val="10"/>
      <color indexed="8"/>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72">
    <xf numFmtId="0" fontId="0" fillId="0" borderId="0" xfId="0" applyAlignment="1">
      <alignment/>
    </xf>
    <xf numFmtId="0" fontId="23" fillId="0" borderId="0" xfId="57" applyFont="1" applyAlignment="1" applyProtection="1">
      <alignment horizontal="right"/>
      <protection hidden="1"/>
    </xf>
    <xf numFmtId="14" fontId="20"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20" fillId="34" borderId="12" xfId="0" applyNumberFormat="1" applyFont="1" applyFill="1" applyBorder="1" applyAlignment="1" applyProtection="1">
      <alignment horizontal="center" vertical="top"/>
      <protection hidden="1"/>
    </xf>
    <xf numFmtId="49" fontId="20" fillId="34" borderId="13" xfId="0" applyNumberFormat="1" applyFont="1" applyFill="1" applyBorder="1" applyAlignment="1" applyProtection="1">
      <alignment horizontal="center" vertical="top"/>
      <protection hidden="1"/>
    </xf>
    <xf numFmtId="49" fontId="20" fillId="34" borderId="14" xfId="0" applyNumberFormat="1" applyFont="1" applyFill="1" applyBorder="1" applyAlignment="1" applyProtection="1">
      <alignment horizontal="center" vertical="top"/>
      <protection hidden="1"/>
    </xf>
    <xf numFmtId="0" fontId="0" fillId="0" borderId="0" xfId="0" applyAlignment="1" applyProtection="1">
      <alignment/>
      <protection hidden="1"/>
    </xf>
    <xf numFmtId="49" fontId="20" fillId="0" borderId="0" xfId="0" applyNumberFormat="1" applyFont="1" applyFill="1" applyBorder="1" applyAlignment="1" applyProtection="1">
      <alignment/>
      <protection hidden="1"/>
    </xf>
    <xf numFmtId="0" fontId="24" fillId="0" borderId="0" xfId="0" applyFont="1" applyFill="1" applyBorder="1" applyAlignment="1" applyProtection="1">
      <alignment wrapText="1"/>
      <protection hidden="1"/>
    </xf>
    <xf numFmtId="2" fontId="20" fillId="33" borderId="10" xfId="0" applyNumberFormat="1" applyFont="1" applyFill="1" applyBorder="1" applyAlignment="1" applyProtection="1">
      <alignment horizontal="right" vertical="center" wrapText="1"/>
      <protection locked="0"/>
    </xf>
    <xf numFmtId="0" fontId="20" fillId="35" borderId="1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wrapText="1"/>
      <protection hidden="1"/>
    </xf>
    <xf numFmtId="169" fontId="28" fillId="0" borderId="0" xfId="0" applyNumberFormat="1" applyFont="1" applyFill="1" applyAlignment="1" applyProtection="1">
      <alignment/>
      <protection hidden="1"/>
    </xf>
    <xf numFmtId="0" fontId="28" fillId="0" borderId="0" xfId="0" applyFont="1" applyFill="1" applyAlignment="1" applyProtection="1">
      <alignment/>
      <protection hidden="1"/>
    </xf>
    <xf numFmtId="170" fontId="28" fillId="0" borderId="0" xfId="0" applyNumberFormat="1" applyFont="1" applyFill="1" applyAlignment="1" applyProtection="1">
      <alignment/>
      <protection hidden="1"/>
    </xf>
    <xf numFmtId="0" fontId="19" fillId="36" borderId="11" xfId="0" applyFont="1" applyFill="1" applyBorder="1" applyAlignment="1" applyProtection="1">
      <alignment horizontal="center" vertical="center"/>
      <protection hidden="1"/>
    </xf>
    <xf numFmtId="0" fontId="1" fillId="0" borderId="0" xfId="0" applyFont="1" applyAlignment="1" applyProtection="1">
      <alignment horizontal="left" vertical="center" wrapText="1"/>
      <protection hidden="1"/>
    </xf>
    <xf numFmtId="169" fontId="28" fillId="0" borderId="0" xfId="0" applyNumberFormat="1" applyFont="1" applyFill="1" applyAlignment="1" applyProtection="1">
      <alignment horizontal="right" vertical="center" wrapText="1"/>
      <protection hidden="1"/>
    </xf>
    <xf numFmtId="0" fontId="28" fillId="0" borderId="0" xfId="0" applyFont="1" applyFill="1" applyAlignment="1" applyProtection="1">
      <alignment horizontal="left" vertical="center" wrapText="1"/>
      <protection hidden="1"/>
    </xf>
    <xf numFmtId="170" fontId="28" fillId="0" borderId="0" xfId="0" applyNumberFormat="1" applyFont="1" applyFill="1" applyAlignment="1" applyProtection="1">
      <alignment horizontal="right" vertical="center" wrapText="1"/>
      <protection hidden="1"/>
    </xf>
    <xf numFmtId="0" fontId="32" fillId="0" borderId="0" xfId="0" applyFont="1" applyAlignment="1" applyProtection="1">
      <alignment horizontal="right" vertical="center" wrapText="1"/>
      <protection hidden="1"/>
    </xf>
    <xf numFmtId="0" fontId="32" fillId="0" borderId="0" xfId="0" applyFont="1" applyAlignment="1" applyProtection="1">
      <alignment horizontal="left" vertical="center" wrapText="1"/>
      <protection hidden="1"/>
    </xf>
    <xf numFmtId="170" fontId="32" fillId="0" borderId="0" xfId="0" applyNumberFormat="1" applyFont="1" applyAlignment="1" applyProtection="1">
      <alignment horizontal="right" vertical="center" wrapText="1"/>
      <protection hidden="1"/>
    </xf>
    <xf numFmtId="0" fontId="0" fillId="0" borderId="0" xfId="0" applyAlignment="1" applyProtection="1">
      <alignment horizontal="left" vertical="center" wrapText="1"/>
      <protection hidden="1"/>
    </xf>
    <xf numFmtId="0" fontId="42" fillId="37" borderId="15"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2" fontId="42" fillId="37" borderId="15" xfId="0" applyNumberFormat="1" applyFont="1" applyFill="1" applyBorder="1" applyAlignment="1" applyProtection="1">
      <alignment horizontal="right" vertical="center" wrapText="1"/>
      <protection hidden="1"/>
    </xf>
    <xf numFmtId="0" fontId="0" fillId="0" borderId="15" xfId="0" applyBorder="1" applyAlignment="1" applyProtection="1">
      <alignment horizontal="right" vertical="center" wrapText="1"/>
      <protection hidden="1"/>
    </xf>
    <xf numFmtId="0" fontId="0" fillId="0" borderId="17" xfId="0" applyBorder="1" applyAlignment="1" applyProtection="1">
      <alignment horizontal="right" vertical="center" wrapText="1"/>
      <protection hidden="1"/>
    </xf>
    <xf numFmtId="0" fontId="41" fillId="36" borderId="19" xfId="0" applyFont="1" applyFill="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42" fillId="37" borderId="15" xfId="0" applyFont="1" applyFill="1" applyBorder="1" applyAlignment="1" applyProtection="1">
      <alignment horizontal="right" vertical="center" wrapText="1"/>
      <protection hidden="1"/>
    </xf>
    <xf numFmtId="0" fontId="33" fillId="0" borderId="0" xfId="0" applyFont="1" applyAlignment="1" applyProtection="1">
      <alignment horizontal="right" vertical="center" wrapText="1"/>
      <protection hidden="1"/>
    </xf>
    <xf numFmtId="0" fontId="3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4" fillId="0" borderId="0" xfId="0" applyFont="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20" fillId="0" borderId="22"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0" borderId="22" xfId="0" applyFont="1"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15" fillId="0" borderId="24" xfId="0" applyFont="1" applyBorder="1" applyAlignment="1" applyProtection="1">
      <alignment horizontal="left" vertical="center" wrapText="1"/>
      <protection hidden="1"/>
    </xf>
    <xf numFmtId="0" fontId="0" fillId="0" borderId="25"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33" fillId="0" borderId="0" xfId="0" applyFont="1" applyBorder="1" applyAlignment="1" applyProtection="1">
      <alignment horizontal="center" vertical="center" wrapText="1"/>
      <protection hidden="1"/>
    </xf>
    <xf numFmtId="0" fontId="18" fillId="38" borderId="27" xfId="0" applyFont="1" applyFill="1" applyBorder="1" applyAlignment="1" applyProtection="1">
      <alignment horizontal="center" vertical="center" wrapText="1"/>
      <protection hidden="1"/>
    </xf>
    <xf numFmtId="0" fontId="18" fillId="38" borderId="0" xfId="0" applyFont="1" applyFill="1" applyBorder="1" applyAlignment="1" applyProtection="1">
      <alignment horizontal="center" vertical="center" wrapText="1"/>
      <protection hidden="1"/>
    </xf>
    <xf numFmtId="3" fontId="18" fillId="38" borderId="0" xfId="0" applyNumberFormat="1" applyFont="1" applyFill="1" applyBorder="1" applyAlignment="1" applyProtection="1">
      <alignment horizontal="center" vertical="center" wrapText="1"/>
      <protection hidden="1"/>
    </xf>
    <xf numFmtId="3" fontId="18" fillId="38" borderId="21" xfId="0" applyNumberFormat="1" applyFont="1" applyFill="1" applyBorder="1" applyAlignment="1" applyProtection="1">
      <alignment horizontal="center" vertical="center" wrapText="1"/>
      <protection hidden="1"/>
    </xf>
    <xf numFmtId="0" fontId="18" fillId="38" borderId="22" xfId="0" applyFont="1" applyFill="1" applyBorder="1" applyAlignment="1" applyProtection="1">
      <alignment horizontal="center" vertical="center" wrapText="1"/>
      <protection hidden="1"/>
    </xf>
    <xf numFmtId="0" fontId="18" fillId="38" borderId="21" xfId="0" applyFont="1" applyFill="1" applyBorder="1" applyAlignment="1" applyProtection="1">
      <alignment horizontal="center" vertical="center" wrapText="1"/>
      <protection hidden="1"/>
    </xf>
    <xf numFmtId="0" fontId="51" fillId="0" borderId="28" xfId="0" applyFont="1" applyBorder="1" applyAlignment="1" applyProtection="1">
      <alignment horizontal="left" wrapText="1"/>
      <protection hidden="1"/>
    </xf>
    <xf numFmtId="0" fontId="16" fillId="0" borderId="29" xfId="0" applyFont="1" applyBorder="1" applyAlignment="1" applyProtection="1">
      <alignment horizontal="left" wrapText="1"/>
      <protection hidden="1"/>
    </xf>
    <xf numFmtId="0" fontId="51" fillId="0" borderId="27" xfId="0" applyFont="1" applyBorder="1" applyAlignment="1" applyProtection="1">
      <alignment horizontal="left" wrapText="1"/>
      <protection hidden="1"/>
    </xf>
    <xf numFmtId="0" fontId="16" fillId="0" borderId="0" xfId="0" applyFont="1" applyAlignment="1" applyProtection="1">
      <alignment horizontal="left" wrapText="1"/>
      <protection hidden="1"/>
    </xf>
    <xf numFmtId="0" fontId="27" fillId="33" borderId="30" xfId="0" applyFont="1" applyFill="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protection hidden="1"/>
    </xf>
    <xf numFmtId="0" fontId="0" fillId="35" borderId="30" xfId="0" applyFill="1" applyBorder="1" applyAlignment="1" applyProtection="1">
      <alignment horizontal="center" vertical="center" wrapText="1"/>
      <protection hidden="1"/>
    </xf>
    <xf numFmtId="0" fontId="0" fillId="35" borderId="31" xfId="0" applyFill="1" applyBorder="1" applyAlignment="1" applyProtection="1">
      <alignment horizontal="center" vertical="center" wrapText="1"/>
      <protection hidden="1"/>
    </xf>
    <xf numFmtId="0" fontId="18" fillId="38" borderId="32" xfId="0" applyFont="1" applyFill="1" applyBorder="1" applyAlignment="1" applyProtection="1">
      <alignment horizontal="center" vertical="center" wrapText="1"/>
      <protection hidden="1"/>
    </xf>
    <xf numFmtId="0" fontId="18" fillId="38" borderId="22" xfId="0" applyNumberFormat="1" applyFont="1" applyFill="1" applyBorder="1" applyAlignment="1" applyProtection="1">
      <alignment horizontal="center" vertical="center" wrapText="1"/>
      <protection hidden="1"/>
    </xf>
    <xf numFmtId="0" fontId="18" fillId="38" borderId="32" xfId="0" applyNumberFormat="1" applyFont="1" applyFill="1" applyBorder="1" applyAlignment="1" applyProtection="1">
      <alignment horizontal="center" vertical="center" wrapText="1"/>
      <protection hidden="1"/>
    </xf>
    <xf numFmtId="0" fontId="53" fillId="38" borderId="33" xfId="0" applyFont="1" applyFill="1" applyBorder="1" applyAlignment="1" applyProtection="1">
      <alignment horizontal="left" vertical="center" wrapText="1"/>
      <protection hidden="1"/>
    </xf>
    <xf numFmtId="0" fontId="53" fillId="38" borderId="34" xfId="0" applyFont="1" applyFill="1" applyBorder="1" applyAlignment="1" applyProtection="1">
      <alignment horizontal="left" vertical="center" wrapText="1"/>
      <protection hidden="1"/>
    </xf>
    <xf numFmtId="0" fontId="53" fillId="38" borderId="35" xfId="0" applyFont="1" applyFill="1" applyBorder="1" applyAlignment="1" applyProtection="1">
      <alignment horizontal="left" vertical="center" wrapText="1"/>
      <protection hidden="1"/>
    </xf>
    <xf numFmtId="3" fontId="18" fillId="38" borderId="36" xfId="0" applyNumberFormat="1" applyFont="1" applyFill="1" applyBorder="1" applyAlignment="1" applyProtection="1">
      <alignment horizontal="center" vertical="center" wrapText="1"/>
      <protection hidden="1"/>
    </xf>
    <xf numFmtId="3" fontId="18" fillId="38" borderId="37" xfId="0" applyNumberFormat="1" applyFont="1" applyFill="1" applyBorder="1" applyAlignment="1" applyProtection="1">
      <alignment horizontal="center" vertical="center" wrapText="1"/>
      <protection hidden="1"/>
    </xf>
    <xf numFmtId="0" fontId="18" fillId="38" borderId="38" xfId="0" applyFont="1" applyFill="1" applyBorder="1" applyAlignment="1" applyProtection="1">
      <alignment horizontal="center" vertical="center" wrapText="1"/>
      <protection hidden="1"/>
    </xf>
    <xf numFmtId="0" fontId="18" fillId="38" borderId="37" xfId="0" applyFont="1" applyFill="1" applyBorder="1" applyAlignment="1" applyProtection="1">
      <alignment horizontal="center" vertical="center" wrapText="1"/>
      <protection hidden="1"/>
    </xf>
    <xf numFmtId="0" fontId="18" fillId="38" borderId="39" xfId="0" applyFont="1" applyFill="1" applyBorder="1" applyAlignment="1" applyProtection="1">
      <alignment horizontal="center" vertical="center" wrapText="1"/>
      <protection hidden="1"/>
    </xf>
    <xf numFmtId="0" fontId="18" fillId="38" borderId="36" xfId="0" applyFont="1" applyFill="1" applyBorder="1" applyAlignment="1" applyProtection="1">
      <alignment horizontal="center" vertical="center" wrapText="1"/>
      <protection hidden="1"/>
    </xf>
    <xf numFmtId="0" fontId="44" fillId="38" borderId="40" xfId="0" applyFont="1" applyFill="1" applyBorder="1" applyAlignment="1" applyProtection="1">
      <alignment horizontal="center" vertical="center" wrapText="1"/>
      <protection hidden="1"/>
    </xf>
    <xf numFmtId="0" fontId="44" fillId="38" borderId="41" xfId="0" applyFont="1" applyFill="1" applyBorder="1" applyAlignment="1" applyProtection="1">
      <alignment horizontal="center" vertical="center" wrapText="1"/>
      <protection hidden="1"/>
    </xf>
    <xf numFmtId="0" fontId="44" fillId="38" borderId="22" xfId="0" applyFont="1" applyFill="1" applyBorder="1" applyAlignment="1" applyProtection="1">
      <alignment horizontal="center" vertical="center" wrapText="1"/>
      <protection hidden="1"/>
    </xf>
    <xf numFmtId="0" fontId="44" fillId="38" borderId="21" xfId="0" applyFont="1" applyFill="1" applyBorder="1" applyAlignment="1" applyProtection="1">
      <alignment horizontal="center" vertical="center" wrapText="1"/>
      <protection hidden="1"/>
    </xf>
    <xf numFmtId="0" fontId="44" fillId="38" borderId="28" xfId="0" applyFont="1" applyFill="1" applyBorder="1" applyAlignment="1" applyProtection="1">
      <alignment horizontal="center" vertical="center" wrapText="1"/>
      <protection hidden="1"/>
    </xf>
    <xf numFmtId="0" fontId="44" fillId="38" borderId="29" xfId="0" applyFont="1" applyFill="1" applyBorder="1" applyAlignment="1" applyProtection="1">
      <alignment horizontal="center" vertical="center" wrapText="1"/>
      <protection hidden="1"/>
    </xf>
    <xf numFmtId="0" fontId="44" fillId="38" borderId="27" xfId="0" applyFont="1" applyFill="1" applyBorder="1" applyAlignment="1" applyProtection="1">
      <alignment horizontal="center" vertical="center" wrapText="1"/>
      <protection hidden="1"/>
    </xf>
    <xf numFmtId="0" fontId="44" fillId="38" borderId="0" xfId="0" applyFont="1" applyFill="1" applyBorder="1" applyAlignment="1" applyProtection="1">
      <alignment horizontal="center" vertical="center" wrapText="1"/>
      <protection hidden="1"/>
    </xf>
    <xf numFmtId="0" fontId="18" fillId="38" borderId="42" xfId="0" applyFont="1" applyFill="1" applyBorder="1" applyAlignment="1" applyProtection="1">
      <alignment horizontal="center" vertical="center" wrapText="1"/>
      <protection hidden="1"/>
    </xf>
    <xf numFmtId="0" fontId="44" fillId="38" borderId="43" xfId="0" applyFont="1" applyFill="1" applyBorder="1" applyAlignment="1" applyProtection="1">
      <alignment horizontal="center" vertical="center" wrapText="1"/>
      <protection hidden="1"/>
    </xf>
    <xf numFmtId="0" fontId="44" fillId="38" borderId="32" xfId="0" applyFont="1" applyFill="1" applyBorder="1" applyAlignment="1" applyProtection="1">
      <alignment horizontal="center" vertical="center" wrapText="1"/>
      <protection hidden="1"/>
    </xf>
    <xf numFmtId="0" fontId="46" fillId="38" borderId="0" xfId="0" applyFont="1" applyFill="1" applyBorder="1" applyAlignment="1" applyProtection="1">
      <alignment horizontal="center" vertical="center" wrapText="1"/>
      <protection hidden="1"/>
    </xf>
    <xf numFmtId="0" fontId="46" fillId="38" borderId="21"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protection hidden="1"/>
    </xf>
    <xf numFmtId="0" fontId="49" fillId="0" borderId="0" xfId="0" applyFont="1" applyFill="1" applyAlignment="1" applyProtection="1">
      <alignment horizontal="right" vertical="center" wrapText="1"/>
      <protection hidden="1"/>
    </xf>
    <xf numFmtId="0" fontId="49" fillId="0" borderId="0" xfId="0" applyFont="1" applyFill="1" applyAlignment="1" applyProtection="1">
      <alignment horizontal="right" vertical="center" wrapText="1"/>
      <protection hidden="1"/>
    </xf>
    <xf numFmtId="0" fontId="49"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0" fillId="0" borderId="27" xfId="0" applyBorder="1" applyAlignment="1" applyProtection="1">
      <alignment horizontal="left" vertical="center" wrapText="1"/>
      <protection hidden="1"/>
    </xf>
    <xf numFmtId="0" fontId="22" fillId="39" borderId="22"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22" fillId="39" borderId="44" xfId="0" applyFont="1" applyFill="1"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27" fillId="33" borderId="38" xfId="0" applyFont="1" applyFill="1" applyBorder="1" applyAlignment="1" applyProtection="1">
      <alignment horizontal="center" vertical="center" wrapText="1"/>
      <protection locked="0"/>
    </xf>
    <xf numFmtId="0" fontId="50" fillId="0" borderId="36" xfId="0" applyFont="1" applyBorder="1" applyAlignment="1" applyProtection="1">
      <alignment horizontal="center" vertical="center" wrapText="1"/>
      <protection locked="0"/>
    </xf>
    <xf numFmtId="0" fontId="50" fillId="0" borderId="37" xfId="0" applyFont="1" applyBorder="1" applyAlignment="1" applyProtection="1">
      <alignment horizontal="center" vertical="center" wrapText="1"/>
      <protection locked="0"/>
    </xf>
    <xf numFmtId="0" fontId="50" fillId="0" borderId="44"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46" xfId="0" applyFont="1" applyBorder="1" applyAlignment="1" applyProtection="1">
      <alignment horizontal="center" vertical="center" wrapText="1"/>
      <protection locked="0"/>
    </xf>
    <xf numFmtId="0" fontId="3" fillId="0" borderId="26" xfId="0" applyFont="1" applyBorder="1" applyAlignment="1" applyProtection="1">
      <alignment horizontal="left" vertical="center" wrapText="1"/>
      <protection hidden="1"/>
    </xf>
    <xf numFmtId="0" fontId="21" fillId="40" borderId="47" xfId="0" applyFont="1" applyFill="1" applyBorder="1" applyAlignment="1" applyProtection="1">
      <alignment horizontal="left" vertical="center" wrapText="1"/>
      <protection hidden="1"/>
    </xf>
    <xf numFmtId="0" fontId="0" fillId="0" borderId="48" xfId="0" applyBorder="1" applyAlignment="1" applyProtection="1">
      <alignment horizontal="left" vertical="center" wrapText="1"/>
      <protection hidden="1"/>
    </xf>
    <xf numFmtId="0" fontId="0" fillId="0" borderId="49" xfId="0" applyBorder="1" applyAlignment="1" applyProtection="1">
      <alignment horizontal="left" vertical="center" wrapText="1"/>
      <protection hidden="1"/>
    </xf>
    <xf numFmtId="0" fontId="52" fillId="39" borderId="38" xfId="0" applyFont="1" applyFill="1" applyBorder="1" applyAlignment="1" applyProtection="1">
      <alignment horizontal="left" vertical="top" wrapText="1"/>
      <protection hidden="1"/>
    </xf>
    <xf numFmtId="0" fontId="52" fillId="39" borderId="36" xfId="0" applyFont="1" applyFill="1" applyBorder="1" applyAlignment="1" applyProtection="1">
      <alignment horizontal="left" vertical="top" wrapText="1"/>
      <protection hidden="1"/>
    </xf>
    <xf numFmtId="0" fontId="52" fillId="39" borderId="37" xfId="0" applyFont="1" applyFill="1" applyBorder="1" applyAlignment="1" applyProtection="1">
      <alignment horizontal="left" vertical="top" wrapText="1"/>
      <protection hidden="1"/>
    </xf>
    <xf numFmtId="0" fontId="52" fillId="39" borderId="22" xfId="0" applyFont="1" applyFill="1" applyBorder="1" applyAlignment="1" applyProtection="1">
      <alignment horizontal="left" vertical="top" wrapText="1"/>
      <protection hidden="1"/>
    </xf>
    <xf numFmtId="0" fontId="52" fillId="39" borderId="0" xfId="0" applyFont="1" applyFill="1" applyBorder="1" applyAlignment="1" applyProtection="1">
      <alignment horizontal="left" vertical="top" wrapText="1"/>
      <protection hidden="1"/>
    </xf>
    <xf numFmtId="0" fontId="52" fillId="39" borderId="21" xfId="0" applyFont="1" applyFill="1" applyBorder="1" applyAlignment="1" applyProtection="1">
      <alignment horizontal="left" vertical="top" wrapText="1"/>
      <protection hidden="1"/>
    </xf>
    <xf numFmtId="0" fontId="23" fillId="0" borderId="44" xfId="0" applyFont="1" applyBorder="1" applyAlignment="1" applyProtection="1">
      <alignment horizontal="left" vertical="top" wrapText="1"/>
      <protection hidden="1"/>
    </xf>
    <xf numFmtId="0" fontId="23" fillId="0" borderId="45" xfId="0" applyFont="1" applyBorder="1" applyAlignment="1" applyProtection="1">
      <alignment horizontal="left" vertical="top" wrapText="1"/>
      <protection hidden="1"/>
    </xf>
    <xf numFmtId="0" fontId="23" fillId="0" borderId="46" xfId="0" applyFont="1" applyBorder="1" applyAlignment="1" applyProtection="1">
      <alignment horizontal="left" vertical="top" wrapText="1"/>
      <protection hidden="1"/>
    </xf>
    <xf numFmtId="0" fontId="0" fillId="0" borderId="0"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20" fillId="33" borderId="47" xfId="57" applyFont="1" applyFill="1" applyBorder="1" applyAlignment="1" applyProtection="1">
      <alignment horizontal="left" vertical="center" wrapText="1"/>
      <protection locked="0"/>
    </xf>
    <xf numFmtId="0" fontId="20" fillId="33" borderId="48" xfId="0" applyFont="1" applyFill="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3" fillId="0" borderId="22" xfId="57" applyFont="1" applyBorder="1" applyAlignment="1" applyProtection="1">
      <alignment horizontal="right" wrapText="1"/>
      <protection hidden="1"/>
    </xf>
    <xf numFmtId="0" fontId="0" fillId="0" borderId="21" xfId="0" applyBorder="1" applyAlignment="1" applyProtection="1">
      <alignment horizontal="right" wrapText="1"/>
      <protection hidden="1"/>
    </xf>
    <xf numFmtId="0" fontId="20" fillId="33" borderId="49"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23" fillId="0" borderId="0" xfId="0" applyFont="1" applyAlignment="1" applyProtection="1">
      <alignment horizontal="left" vertical="top" wrapText="1"/>
      <protection hidden="1"/>
    </xf>
    <xf numFmtId="0" fontId="2" fillId="34" borderId="50" xfId="0" applyFont="1" applyFill="1" applyBorder="1" applyAlignment="1" applyProtection="1">
      <alignment horizontal="center"/>
      <protection hidden="1"/>
    </xf>
    <xf numFmtId="0" fontId="2" fillId="34" borderId="51" xfId="0" applyFont="1" applyFill="1" applyBorder="1" applyAlignment="1" applyProtection="1">
      <alignment horizontal="center"/>
      <protection hidden="1"/>
    </xf>
    <xf numFmtId="0" fontId="2" fillId="34" borderId="52" xfId="0" applyFont="1" applyFill="1" applyBorder="1" applyAlignment="1" applyProtection="1">
      <alignment horizontal="center"/>
      <protection hidden="1"/>
    </xf>
    <xf numFmtId="0" fontId="2" fillId="34" borderId="50" xfId="0" applyFont="1" applyFill="1" applyBorder="1" applyAlignment="1" applyProtection="1">
      <alignment horizontal="center" wrapText="1"/>
      <protection hidden="1"/>
    </xf>
    <xf numFmtId="0" fontId="0" fillId="0" borderId="52" xfId="0" applyBorder="1" applyAlignment="1" applyProtection="1">
      <alignment horizontal="center" wrapText="1"/>
      <protection hidden="1"/>
    </xf>
    <xf numFmtId="0" fontId="23" fillId="0" borderId="0" xfId="57" applyFont="1" applyAlignment="1" applyProtection="1">
      <alignment horizontal="left" vertical="top" wrapText="1"/>
      <protection hidden="1"/>
    </xf>
    <xf numFmtId="0" fontId="20" fillId="33" borderId="38" xfId="57" applyFont="1" applyFill="1" applyBorder="1" applyAlignment="1" applyProtection="1">
      <alignment horizontal="left" vertical="top" wrapText="1"/>
      <protection locked="0"/>
    </xf>
    <xf numFmtId="0" fontId="20" fillId="33" borderId="36" xfId="0" applyFont="1" applyFill="1" applyBorder="1" applyAlignment="1" applyProtection="1">
      <alignment horizontal="left" vertical="top" wrapText="1"/>
      <protection locked="0"/>
    </xf>
    <xf numFmtId="0" fontId="20" fillId="33" borderId="37" xfId="0" applyFont="1" applyFill="1" applyBorder="1" applyAlignment="1" applyProtection="1">
      <alignment horizontal="left" vertical="top" wrapText="1"/>
      <protection locked="0"/>
    </xf>
    <xf numFmtId="0" fontId="20" fillId="33" borderId="22" xfId="0" applyFont="1" applyFill="1" applyBorder="1" applyAlignment="1" applyProtection="1">
      <alignment horizontal="left" vertical="top" wrapText="1"/>
      <protection locked="0"/>
    </xf>
    <xf numFmtId="0" fontId="20" fillId="33" borderId="0" xfId="0" applyFont="1" applyFill="1" applyBorder="1" applyAlignment="1" applyProtection="1">
      <alignment horizontal="left" vertical="top" wrapText="1"/>
      <protection locked="0"/>
    </xf>
    <xf numFmtId="0" fontId="20" fillId="33" borderId="21" xfId="0" applyFont="1" applyFill="1" applyBorder="1" applyAlignment="1" applyProtection="1">
      <alignment horizontal="left" vertical="top" wrapText="1"/>
      <protection locked="0"/>
    </xf>
    <xf numFmtId="0" fontId="20" fillId="33" borderId="44" xfId="0" applyFont="1" applyFill="1" applyBorder="1" applyAlignment="1" applyProtection="1">
      <alignment horizontal="left" vertical="top" wrapText="1"/>
      <protection locked="0"/>
    </xf>
    <xf numFmtId="0" fontId="20" fillId="33" borderId="45" xfId="0" applyFont="1" applyFill="1" applyBorder="1" applyAlignment="1" applyProtection="1">
      <alignment horizontal="left" vertical="top" wrapText="1"/>
      <protection locked="0"/>
    </xf>
    <xf numFmtId="0" fontId="20" fillId="33" borderId="46" xfId="0" applyFont="1" applyFill="1" applyBorder="1" applyAlignment="1" applyProtection="1">
      <alignment horizontal="left" vertical="top" wrapText="1"/>
      <protection locked="0"/>
    </xf>
    <xf numFmtId="49" fontId="20" fillId="34" borderId="53" xfId="0" applyNumberFormat="1" applyFont="1" applyFill="1"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0" fillId="0" borderId="54" xfId="0" applyBorder="1" applyAlignment="1" applyProtection="1">
      <alignment horizontal="left" vertical="top" wrapText="1"/>
      <protection hidden="1"/>
    </xf>
    <xf numFmtId="49" fontId="20" fillId="34" borderId="53" xfId="0" applyNumberFormat="1" applyFont="1" applyFill="1" applyBorder="1" applyAlignment="1" applyProtection="1">
      <alignment horizontal="center" vertical="top"/>
      <protection hidden="1"/>
    </xf>
    <xf numFmtId="49" fontId="20" fillId="34" borderId="54" xfId="0" applyNumberFormat="1" applyFont="1" applyFill="1" applyBorder="1" applyAlignment="1" applyProtection="1">
      <alignment horizontal="center" vertical="top"/>
      <protection hidden="1"/>
    </xf>
    <xf numFmtId="49" fontId="20" fillId="34" borderId="24" xfId="0" applyNumberFormat="1" applyFont="1" applyFill="1"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49" fontId="20" fillId="34" borderId="24" xfId="0" applyNumberFormat="1" applyFont="1" applyFill="1" applyBorder="1" applyAlignment="1" applyProtection="1">
      <alignment horizontal="center" vertical="top"/>
      <protection hidden="1"/>
    </xf>
    <xf numFmtId="49" fontId="20" fillId="34" borderId="23" xfId="0" applyNumberFormat="1" applyFont="1" applyFill="1" applyBorder="1" applyAlignment="1" applyProtection="1">
      <alignment horizontal="center" vertical="top"/>
      <protection hidden="1"/>
    </xf>
    <xf numFmtId="49" fontId="20" fillId="34" borderId="55" xfId="0" applyNumberFormat="1" applyFont="1" applyFill="1" applyBorder="1" applyAlignment="1" applyProtection="1">
      <alignment horizontal="left" vertical="top" wrapText="1"/>
      <protection hidden="1"/>
    </xf>
    <xf numFmtId="49" fontId="20" fillId="34" borderId="56" xfId="0" applyNumberFormat="1" applyFont="1" applyFill="1"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49" fontId="20" fillId="34" borderId="55" xfId="0" applyNumberFormat="1" applyFont="1" applyFill="1" applyBorder="1" applyAlignment="1" applyProtection="1">
      <alignment horizontal="center" vertical="top"/>
      <protection hidden="1"/>
    </xf>
    <xf numFmtId="49" fontId="20" fillId="34" borderId="57" xfId="0" applyNumberFormat="1" applyFont="1" applyFill="1" applyBorder="1" applyAlignment="1" applyProtection="1">
      <alignment horizontal="center" vertical="top"/>
      <protection hidden="1"/>
    </xf>
    <xf numFmtId="49" fontId="20" fillId="34" borderId="58" xfId="0" applyNumberFormat="1" applyFont="1" applyFill="1" applyBorder="1" applyAlignment="1" applyProtection="1">
      <alignment horizontal="left" vertical="top" wrapText="1"/>
      <protection hidden="1"/>
    </xf>
    <xf numFmtId="0" fontId="0" fillId="0" borderId="48" xfId="0" applyBorder="1" applyAlignment="1" applyProtection="1">
      <alignment horizontal="left" vertical="top" wrapText="1"/>
      <protection hidden="1"/>
    </xf>
    <xf numFmtId="0" fontId="0" fillId="0" borderId="59" xfId="0" applyBorder="1" applyAlignment="1" applyProtection="1">
      <alignment horizontal="left" vertical="top" wrapText="1"/>
      <protection hidden="1"/>
    </xf>
    <xf numFmtId="49" fontId="20" fillId="34" borderId="58" xfId="0" applyNumberFormat="1" applyFont="1" applyFill="1" applyBorder="1" applyAlignment="1" applyProtection="1">
      <alignment horizontal="center" vertical="top"/>
      <protection hidden="1"/>
    </xf>
    <xf numFmtId="49" fontId="20" fillId="34" borderId="59" xfId="0" applyNumberFormat="1" applyFont="1" applyFill="1" applyBorder="1" applyAlignment="1" applyProtection="1">
      <alignment horizontal="center" vertical="top"/>
      <protection hidden="1"/>
    </xf>
    <xf numFmtId="49" fontId="20" fillId="34" borderId="20" xfId="0" applyNumberFormat="1" applyFont="1" applyFill="1"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20" fillId="34" borderId="20" xfId="0" applyFont="1" applyFill="1" applyBorder="1" applyAlignment="1" applyProtection="1">
      <alignment horizontal="center" vertical="top"/>
      <protection hidden="1"/>
    </xf>
    <xf numFmtId="0" fontId="20" fillId="34" borderId="18" xfId="0" applyFont="1" applyFill="1" applyBorder="1" applyAlignment="1" applyProtection="1">
      <alignment horizontal="center" vertical="top"/>
      <protection hidden="1"/>
    </xf>
    <xf numFmtId="0" fontId="2" fillId="35" borderId="22"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1" xfId="0" applyBorder="1" applyAlignment="1" applyProtection="1">
      <alignment horizontal="left" wrapText="1"/>
      <protection hidden="1"/>
    </xf>
    <xf numFmtId="0" fontId="30" fillId="0" borderId="25" xfId="0" applyFont="1" applyBorder="1" applyAlignment="1" applyProtection="1">
      <alignment horizontal="left" vertical="center" wrapText="1"/>
      <protection hidden="1"/>
    </xf>
    <xf numFmtId="0" fontId="32" fillId="0" borderId="60" xfId="0" applyFont="1" applyBorder="1" applyAlignment="1" applyProtection="1">
      <alignment horizontal="left" vertical="center" wrapText="1"/>
      <protection hidden="1"/>
    </xf>
    <xf numFmtId="0" fontId="0" fillId="0" borderId="60" xfId="0" applyBorder="1" applyAlignment="1" applyProtection="1">
      <alignment horizontal="left" vertical="center" wrapText="1"/>
      <protection hidden="1"/>
    </xf>
    <xf numFmtId="0" fontId="22" fillId="39" borderId="38" xfId="0" applyFont="1" applyFill="1" applyBorder="1" applyAlignment="1" applyProtection="1">
      <alignment horizontal="left" wrapText="1"/>
      <protection hidden="1"/>
    </xf>
    <xf numFmtId="0" fontId="22" fillId="0" borderId="36" xfId="0" applyFont="1" applyBorder="1" applyAlignment="1" applyProtection="1">
      <alignment horizontal="left" wrapText="1"/>
      <protection hidden="1"/>
    </xf>
    <xf numFmtId="0" fontId="22" fillId="0" borderId="37" xfId="0" applyFont="1" applyBorder="1" applyAlignment="1" applyProtection="1">
      <alignment horizontal="left" wrapText="1"/>
      <protection hidden="1"/>
    </xf>
    <xf numFmtId="0" fontId="2" fillId="33" borderId="22"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1" xfId="0" applyFill="1" applyBorder="1" applyAlignment="1" applyProtection="1">
      <alignment horizontal="left" wrapText="1"/>
      <protection hidden="1"/>
    </xf>
    <xf numFmtId="0" fontId="33" fillId="0" borderId="0" xfId="0" applyFont="1" applyBorder="1" applyAlignment="1" applyProtection="1">
      <alignment horizontal="left" vertical="center" wrapText="1"/>
      <protection hidden="1"/>
    </xf>
    <xf numFmtId="0" fontId="53" fillId="38" borderId="0" xfId="0" applyFont="1" applyFill="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26" xfId="0" applyFont="1" applyFill="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34" fillId="0" borderId="0" xfId="0" applyFont="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2" fontId="33" fillId="41" borderId="0" xfId="0" applyNumberFormat="1" applyFont="1" applyFill="1" applyAlignment="1" applyProtection="1">
      <alignment horizontal="right" vertical="center" wrapText="1"/>
      <protection hidden="1"/>
    </xf>
    <xf numFmtId="0" fontId="33" fillId="41" borderId="0" xfId="0" applyFont="1" applyFill="1" applyAlignment="1" applyProtection="1">
      <alignment horizontal="left" vertical="center" wrapText="1"/>
      <protection hidden="1"/>
    </xf>
    <xf numFmtId="0" fontId="33" fillId="0" borderId="0" xfId="0" applyFont="1" applyAlignment="1" applyProtection="1">
      <alignment horizontal="right" vertical="center" wrapText="1"/>
      <protection hidden="1"/>
    </xf>
    <xf numFmtId="2" fontId="33" fillId="0" borderId="0" xfId="0" applyNumberFormat="1" applyFont="1" applyAlignment="1" applyProtection="1">
      <alignment horizontal="right" vertical="center" wrapText="1"/>
      <protection hidden="1"/>
    </xf>
    <xf numFmtId="0" fontId="0" fillId="0" borderId="26" xfId="0" applyBorder="1" applyAlignment="1" applyProtection="1">
      <alignment horizontal="left"/>
      <protection hidden="1"/>
    </xf>
    <xf numFmtId="2" fontId="33" fillId="0" borderId="0" xfId="0" applyNumberFormat="1" applyFont="1" applyFill="1" applyAlignment="1" applyProtection="1">
      <alignment horizontal="right" vertical="center" wrapText="1"/>
      <protection hidden="1"/>
    </xf>
    <xf numFmtId="0" fontId="33" fillId="0" borderId="0" xfId="0" applyFont="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0" fillId="0" borderId="20" xfId="0" applyBorder="1" applyAlignment="1">
      <alignment horizontal="center" vertical="center" wrapText="1"/>
    </xf>
    <xf numFmtId="0" fontId="0" fillId="0" borderId="15" xfId="0" applyBorder="1" applyAlignment="1">
      <alignment horizontal="right" vertical="center" wrapText="1"/>
    </xf>
    <xf numFmtId="0" fontId="0" fillId="0" borderId="17" xfId="0" applyBorder="1" applyAlignment="1">
      <alignment horizontal="righ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5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8" fillId="0" borderId="0" xfId="0" applyFont="1" applyAlignment="1" applyProtection="1">
      <alignment horizontal="right" vertical="center" wrapText="1"/>
      <protection hidden="1"/>
    </xf>
    <xf numFmtId="0" fontId="8" fillId="0" borderId="26" xfId="0" applyFont="1" applyBorder="1" applyAlignment="1" applyProtection="1">
      <alignment horizontal="left" vertical="center" wrapText="1"/>
      <protection hidden="1"/>
    </xf>
    <xf numFmtId="0" fontId="33" fillId="41" borderId="0" xfId="0" applyFont="1" applyFill="1" applyAlignment="1" applyProtection="1">
      <alignment horizontal="right" vertical="center" wrapText="1"/>
      <protection hidden="1"/>
    </xf>
    <xf numFmtId="0" fontId="20" fillId="0" borderId="34" xfId="0" applyFont="1" applyBorder="1" applyAlignment="1" applyProtection="1">
      <alignment horizontal="left" vertical="center" wrapText="1"/>
      <protection hidden="1"/>
    </xf>
    <xf numFmtId="0" fontId="20" fillId="0" borderId="35" xfId="0" applyFont="1" applyBorder="1" applyAlignment="1" applyProtection="1">
      <alignment horizontal="left" vertical="center" wrapText="1"/>
      <protection hidden="1"/>
    </xf>
    <xf numFmtId="3" fontId="18" fillId="38" borderId="22" xfId="0" applyNumberFormat="1" applyFont="1" applyFill="1" applyBorder="1" applyAlignment="1" applyProtection="1">
      <alignment horizontal="center" vertical="center" wrapText="1"/>
      <protection hidden="1"/>
    </xf>
    <xf numFmtId="0" fontId="51" fillId="0" borderId="28" xfId="0" applyFont="1" applyBorder="1" applyAlignment="1" applyProtection="1">
      <alignment horizontal="left" vertical="center" wrapText="1"/>
      <protection hidden="1"/>
    </xf>
    <xf numFmtId="0" fontId="16" fillId="0" borderId="29" xfId="0" applyFont="1" applyBorder="1" applyAlignment="1" applyProtection="1">
      <alignment horizontal="left" vertical="center" wrapText="1"/>
      <protection hidden="1"/>
    </xf>
    <xf numFmtId="0" fontId="51" fillId="0" borderId="27" xfId="0" applyFont="1" applyBorder="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3" fontId="18" fillId="38" borderId="38" xfId="0" applyNumberFormat="1" applyFont="1" applyFill="1" applyBorder="1" applyAlignment="1" applyProtection="1">
      <alignment horizontal="center" vertical="center" wrapText="1"/>
      <protection hidden="1"/>
    </xf>
    <xf numFmtId="0" fontId="18" fillId="38" borderId="38" xfId="0" applyNumberFormat="1" applyFont="1" applyFill="1" applyBorder="1" applyAlignment="1" applyProtection="1">
      <alignment horizontal="center" vertical="center" wrapText="1"/>
      <protection hidden="1"/>
    </xf>
    <xf numFmtId="0" fontId="18" fillId="38" borderId="42" xfId="0" applyNumberFormat="1" applyFont="1" applyFill="1" applyBorder="1" applyAlignment="1" applyProtection="1">
      <alignment horizontal="center" vertical="center" wrapText="1"/>
      <protection hidden="1"/>
    </xf>
    <xf numFmtId="0" fontId="46" fillId="38" borderId="22" xfId="0" applyFont="1" applyFill="1" applyBorder="1" applyAlignment="1" applyProtection="1">
      <alignment horizontal="center" vertical="center" wrapText="1"/>
      <protection hidden="1"/>
    </xf>
    <xf numFmtId="0" fontId="27" fillId="33" borderId="61" xfId="0" applyFont="1" applyFill="1" applyBorder="1" applyAlignment="1" applyProtection="1">
      <alignment horizontal="center" vertical="center" wrapText="1"/>
      <protection hidden="1"/>
    </xf>
    <xf numFmtId="0" fontId="27" fillId="33" borderId="31" xfId="0" applyFont="1" applyFill="1" applyBorder="1" applyAlignment="1" applyProtection="1">
      <alignment horizontal="center" vertical="center" wrapText="1"/>
      <protection hidden="1"/>
    </xf>
    <xf numFmtId="0" fontId="0" fillId="35" borderId="61" xfId="0" applyFill="1" applyBorder="1" applyAlignment="1" applyProtection="1">
      <alignment vertical="center" wrapText="1"/>
      <protection hidden="1"/>
    </xf>
    <xf numFmtId="0" fontId="0" fillId="35" borderId="30" xfId="0" applyFill="1" applyBorder="1" applyAlignment="1" applyProtection="1">
      <alignment vertical="center" wrapText="1"/>
      <protection hidden="1"/>
    </xf>
    <xf numFmtId="0" fontId="0" fillId="35" borderId="31" xfId="0" applyFill="1" applyBorder="1" applyAlignment="1" applyProtection="1">
      <alignment vertical="center" wrapText="1"/>
      <protection hidden="1"/>
    </xf>
    <xf numFmtId="0" fontId="33" fillId="0" borderId="0" xfId="0" applyFont="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3" xfId="0" applyBorder="1" applyAlignment="1" applyProtection="1">
      <alignment horizontal="right" vertical="center" wrapText="1"/>
      <protection hidden="1"/>
    </xf>
    <xf numFmtId="0" fontId="30" fillId="0" borderId="0" xfId="0" applyFont="1" applyAlignment="1" applyProtection="1">
      <alignment horizontal="left" vertical="center" wrapText="1"/>
      <protection hidden="1"/>
    </xf>
    <xf numFmtId="0" fontId="49" fillId="0" borderId="0" xfId="0" applyFont="1" applyAlignment="1" applyProtection="1">
      <alignment horizontal="center"/>
      <protection hidden="1"/>
    </xf>
    <xf numFmtId="0" fontId="0" fillId="0" borderId="45" xfId="0" applyBorder="1" applyAlignment="1" applyProtection="1">
      <alignment horizontal="left" vertical="center" wrapText="1"/>
      <protection hidden="1"/>
    </xf>
    <xf numFmtId="0" fontId="52" fillId="39" borderId="47" xfId="0" applyFont="1" applyFill="1" applyBorder="1" applyAlignment="1" applyProtection="1">
      <alignment horizontal="left" vertical="top" wrapText="1"/>
      <protection hidden="1"/>
    </xf>
    <xf numFmtId="0" fontId="52" fillId="39" borderId="48" xfId="0" applyFont="1" applyFill="1" applyBorder="1" applyAlignment="1" applyProtection="1">
      <alignment horizontal="left" vertical="top" wrapText="1"/>
      <protection hidden="1"/>
    </xf>
    <xf numFmtId="0" fontId="52" fillId="39" borderId="49" xfId="0" applyFont="1" applyFill="1" applyBorder="1" applyAlignment="1" applyProtection="1">
      <alignment horizontal="left" vertical="top" wrapText="1"/>
      <protection hidden="1"/>
    </xf>
    <xf numFmtId="0" fontId="23" fillId="0" borderId="47" xfId="0" applyFont="1" applyBorder="1" applyAlignment="1" applyProtection="1">
      <alignment horizontal="left" vertical="top" wrapText="1"/>
      <protection hidden="1"/>
    </xf>
    <xf numFmtId="0" fontId="23" fillId="0" borderId="48" xfId="0" applyFont="1" applyBorder="1" applyAlignment="1" applyProtection="1">
      <alignment horizontal="left" vertical="top" wrapText="1"/>
      <protection hidden="1"/>
    </xf>
    <xf numFmtId="0" fontId="23" fillId="0" borderId="49" xfId="0" applyFont="1" applyBorder="1" applyAlignment="1" applyProtection="1">
      <alignment horizontal="left" vertical="top" wrapText="1"/>
      <protection hidden="1"/>
    </xf>
    <xf numFmtId="0" fontId="0" fillId="36" borderId="20" xfId="0" applyFill="1" applyBorder="1" applyAlignment="1">
      <alignment horizontal="center" vertical="center" wrapText="1"/>
    </xf>
    <xf numFmtId="0" fontId="0" fillId="37" borderId="15" xfId="0" applyFill="1" applyBorder="1" applyAlignment="1">
      <alignment horizontal="right" vertical="center" wrapText="1"/>
    </xf>
    <xf numFmtId="0" fontId="0" fillId="37" borderId="17" xfId="0" applyFill="1" applyBorder="1" applyAlignment="1">
      <alignment horizontal="right" vertical="center" wrapText="1"/>
    </xf>
    <xf numFmtId="0" fontId="33" fillId="41" borderId="0" xfId="0" applyFont="1" applyFill="1" applyAlignment="1" applyProtection="1">
      <alignment horizontal="left" vertical="center" wrapText="1"/>
      <protection hidden="1"/>
    </xf>
    <xf numFmtId="0" fontId="49" fillId="0" borderId="0" xfId="0" applyFont="1" applyAlignment="1" applyProtection="1">
      <alignment horizontal="right" vertical="center" wrapText="1"/>
      <protection hidden="1"/>
    </xf>
    <xf numFmtId="0" fontId="8" fillId="0" borderId="0" xfId="0" applyFont="1" applyAlignment="1" applyProtection="1">
      <alignment horizontal="right" vertical="center"/>
      <protection hidden="1"/>
    </xf>
    <xf numFmtId="0" fontId="0" fillId="0" borderId="26"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53" fillId="0" borderId="34" xfId="0" applyFont="1" applyBorder="1" applyAlignment="1" applyProtection="1">
      <alignment horizontal="left" vertical="center" wrapText="1"/>
      <protection hidden="1"/>
    </xf>
    <xf numFmtId="0" fontId="53" fillId="0" borderId="35" xfId="0" applyFont="1" applyBorder="1" applyAlignment="1" applyProtection="1">
      <alignment horizontal="left" vertical="center" wrapText="1"/>
      <protection hidden="1"/>
    </xf>
    <xf numFmtId="0" fontId="16" fillId="0" borderId="29" xfId="0" applyFont="1" applyBorder="1" applyAlignment="1" applyProtection="1">
      <alignment horizontal="left" vertical="center" wrapText="1"/>
      <protection hidden="1"/>
    </xf>
    <xf numFmtId="0" fontId="0" fillId="0" borderId="0" xfId="0" applyAlignment="1" applyProtection="1">
      <alignment horizontal="fill" vertical="center" wrapText="1"/>
      <protection hidden="1"/>
    </xf>
    <xf numFmtId="0" fontId="0" fillId="0" borderId="23" xfId="0" applyBorder="1" applyAlignment="1" applyProtection="1">
      <alignment horizontal="fill" vertical="center" wrapText="1"/>
      <protection hidden="1"/>
    </xf>
    <xf numFmtId="0" fontId="11"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1" fillId="0" borderId="0" xfId="0" applyFont="1" applyAlignment="1" applyProtection="1">
      <alignment horizontal="left" vertical="center" wrapText="1"/>
      <protection hidden="1"/>
    </xf>
    <xf numFmtId="0" fontId="1" fillId="0" borderId="45" xfId="0" applyFont="1" applyFill="1" applyBorder="1" applyAlignment="1" applyProtection="1">
      <alignment horizontal="left" vertical="center" wrapText="1"/>
      <protection hidden="1"/>
    </xf>
    <xf numFmtId="0" fontId="1" fillId="33" borderId="61" xfId="0" applyFont="1" applyFill="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6" fillId="35" borderId="61" xfId="0" applyFont="1" applyFill="1" applyBorder="1" applyAlignment="1" applyProtection="1">
      <alignment horizontal="center" vertical="center" wrapText="1"/>
      <protection hidden="1"/>
    </xf>
    <xf numFmtId="0" fontId="16" fillId="35" borderId="30" xfId="0" applyFont="1" applyFill="1" applyBorder="1" applyAlignment="1" applyProtection="1">
      <alignment horizontal="center" vertical="center" wrapText="1"/>
      <protection hidden="1"/>
    </xf>
    <xf numFmtId="0" fontId="16" fillId="35" borderId="31" xfId="0" applyFont="1" applyFill="1" applyBorder="1" applyAlignment="1" applyProtection="1">
      <alignment horizontal="center" vertical="center" wrapText="1"/>
      <protection hidden="1"/>
    </xf>
    <xf numFmtId="0" fontId="44" fillId="0" borderId="41" xfId="0" applyFont="1" applyBorder="1" applyAlignment="1" applyProtection="1">
      <alignment horizontal="center" vertical="center" wrapText="1"/>
      <protection hidden="1"/>
    </xf>
    <xf numFmtId="0" fontId="44" fillId="0" borderId="27" xfId="0" applyFont="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628650</xdr:colOff>
      <xdr:row>4</xdr:row>
      <xdr:rowOff>171450</xdr:rowOff>
    </xdr:to>
    <xdr:pic>
      <xdr:nvPicPr>
        <xdr:cNvPr id="1" name="Picture 11" descr="color-seal-3-inch"/>
        <xdr:cNvPicPr preferRelativeResize="1">
          <a:picLocks noChangeAspect="1"/>
        </xdr:cNvPicPr>
      </xdr:nvPicPr>
      <xdr:blipFill>
        <a:blip r:embed="rId1"/>
        <a:stretch>
          <a:fillRect/>
        </a:stretch>
      </xdr:blipFill>
      <xdr:spPr>
        <a:xfrm>
          <a:off x="247650" y="0"/>
          <a:ext cx="1228725" cy="1085850"/>
        </a:xfrm>
        <a:prstGeom prst="rect">
          <a:avLst/>
        </a:prstGeom>
        <a:noFill/>
        <a:ln w="9525" cmpd="sng">
          <a:noFill/>
        </a:ln>
      </xdr:spPr>
    </xdr:pic>
    <xdr:clientData/>
  </xdr:twoCellAnchor>
  <xdr:twoCellAnchor editAs="oneCell">
    <xdr:from>
      <xdr:col>8</xdr:col>
      <xdr:colOff>28575</xdr:colOff>
      <xdr:row>35</xdr:row>
      <xdr:rowOff>47625</xdr:rowOff>
    </xdr:from>
    <xdr:to>
      <xdr:col>10</xdr:col>
      <xdr:colOff>838200</xdr:colOff>
      <xdr:row>35</xdr:row>
      <xdr:rowOff>295275</xdr:rowOff>
    </xdr:to>
    <xdr:pic>
      <xdr:nvPicPr>
        <xdr:cNvPr id="2" name="ComboBox1"/>
        <xdr:cNvPicPr preferRelativeResize="1">
          <a:picLocks noChangeAspect="1"/>
        </xdr:cNvPicPr>
      </xdr:nvPicPr>
      <xdr:blipFill>
        <a:blip r:embed="rId2"/>
        <a:stretch>
          <a:fillRect/>
        </a:stretch>
      </xdr:blipFill>
      <xdr:spPr>
        <a:xfrm>
          <a:off x="6181725" y="7258050"/>
          <a:ext cx="2505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619125</xdr:colOff>
      <xdr:row>5</xdr:row>
      <xdr:rowOff>0</xdr:rowOff>
    </xdr:to>
    <xdr:pic>
      <xdr:nvPicPr>
        <xdr:cNvPr id="1" name="Picture 12" descr="color-seal-3-inch"/>
        <xdr:cNvPicPr preferRelativeResize="1">
          <a:picLocks noChangeAspect="1"/>
        </xdr:cNvPicPr>
      </xdr:nvPicPr>
      <xdr:blipFill>
        <a:blip r:embed="rId1"/>
        <a:stretch>
          <a:fillRect/>
        </a:stretch>
      </xdr:blipFill>
      <xdr:spPr>
        <a:xfrm>
          <a:off x="238125" y="0"/>
          <a:ext cx="1228725" cy="1085850"/>
        </a:xfrm>
        <a:prstGeom prst="rect">
          <a:avLst/>
        </a:prstGeom>
        <a:noFill/>
        <a:ln w="9525" cmpd="sng">
          <a:noFill/>
        </a:ln>
      </xdr:spPr>
    </xdr:pic>
    <xdr:clientData/>
  </xdr:twoCellAnchor>
  <xdr:twoCellAnchor editAs="oneCell">
    <xdr:from>
      <xdr:col>8</xdr:col>
      <xdr:colOff>38100</xdr:colOff>
      <xdr:row>35</xdr:row>
      <xdr:rowOff>38100</xdr:rowOff>
    </xdr:from>
    <xdr:to>
      <xdr:col>10</xdr:col>
      <xdr:colOff>800100</xdr:colOff>
      <xdr:row>35</xdr:row>
      <xdr:rowOff>276225</xdr:rowOff>
    </xdr:to>
    <xdr:pic>
      <xdr:nvPicPr>
        <xdr:cNvPr id="2" name="CboFuel"/>
        <xdr:cNvPicPr preferRelativeResize="1">
          <a:picLocks noChangeAspect="1"/>
        </xdr:cNvPicPr>
      </xdr:nvPicPr>
      <xdr:blipFill>
        <a:blip r:embed="rId2"/>
        <a:stretch>
          <a:fillRect/>
        </a:stretch>
      </xdr:blipFill>
      <xdr:spPr>
        <a:xfrm>
          <a:off x="6191250" y="7248525"/>
          <a:ext cx="24574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619125</xdr:colOff>
      <xdr:row>4</xdr:row>
      <xdr:rowOff>161925</xdr:rowOff>
    </xdr:to>
    <xdr:pic>
      <xdr:nvPicPr>
        <xdr:cNvPr id="1" name="Picture 12" descr="color-seal-3-inch"/>
        <xdr:cNvPicPr preferRelativeResize="1">
          <a:picLocks noChangeAspect="1"/>
        </xdr:cNvPicPr>
      </xdr:nvPicPr>
      <xdr:blipFill>
        <a:blip r:embed="rId1"/>
        <a:stretch>
          <a:fillRect/>
        </a:stretch>
      </xdr:blipFill>
      <xdr:spPr>
        <a:xfrm>
          <a:off x="238125" y="0"/>
          <a:ext cx="1228725" cy="1076325"/>
        </a:xfrm>
        <a:prstGeom prst="rect">
          <a:avLst/>
        </a:prstGeom>
        <a:noFill/>
        <a:ln w="9525" cmpd="sng">
          <a:noFill/>
        </a:ln>
      </xdr:spPr>
    </xdr:pic>
    <xdr:clientData/>
  </xdr:twoCellAnchor>
  <xdr:twoCellAnchor editAs="oneCell">
    <xdr:from>
      <xdr:col>8</xdr:col>
      <xdr:colOff>28575</xdr:colOff>
      <xdr:row>35</xdr:row>
      <xdr:rowOff>47625</xdr:rowOff>
    </xdr:from>
    <xdr:to>
      <xdr:col>10</xdr:col>
      <xdr:colOff>838200</xdr:colOff>
      <xdr:row>35</xdr:row>
      <xdr:rowOff>295275</xdr:rowOff>
    </xdr:to>
    <xdr:pic>
      <xdr:nvPicPr>
        <xdr:cNvPr id="2" name="CboFuel"/>
        <xdr:cNvPicPr preferRelativeResize="1">
          <a:picLocks noChangeAspect="1"/>
        </xdr:cNvPicPr>
      </xdr:nvPicPr>
      <xdr:blipFill>
        <a:blip r:embed="rId2"/>
        <a:stretch>
          <a:fillRect/>
        </a:stretch>
      </xdr:blipFill>
      <xdr:spPr>
        <a:xfrm>
          <a:off x="6181725" y="7258050"/>
          <a:ext cx="2505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199"/>
  <sheetViews>
    <sheetView showGridLines="0" showRowColHeaders="0" zoomScalePageLayoutView="0" workbookViewId="0" topLeftCell="A1">
      <selection activeCell="D3" sqref="D3:H3"/>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2:11" ht="18" customHeight="1">
      <c r="B1" s="24"/>
      <c r="C1" s="24"/>
      <c r="D1" s="24"/>
      <c r="E1" s="24"/>
      <c r="F1" s="24"/>
      <c r="G1" s="24"/>
      <c r="H1" s="24"/>
      <c r="I1" s="24"/>
      <c r="J1" s="24"/>
      <c r="K1" s="24"/>
    </row>
    <row r="2" spans="1:11" ht="18" customHeight="1">
      <c r="A2" s="96" t="s">
        <v>134</v>
      </c>
      <c r="B2" s="96"/>
      <c r="C2" s="96"/>
      <c r="D2" s="96"/>
      <c r="E2" s="96"/>
      <c r="F2" s="96"/>
      <c r="G2" s="96"/>
      <c r="H2" s="96"/>
      <c r="I2" s="96"/>
      <c r="J2" s="96"/>
      <c r="K2" s="96"/>
    </row>
    <row r="3" spans="1:11" ht="18" customHeight="1">
      <c r="A3" s="97"/>
      <c r="B3" s="97"/>
      <c r="C3" s="97"/>
      <c r="D3" s="96" t="s">
        <v>80</v>
      </c>
      <c r="E3" s="96"/>
      <c r="F3" s="96"/>
      <c r="G3" s="96"/>
      <c r="H3" s="96"/>
      <c r="I3" s="94" t="s">
        <v>60</v>
      </c>
      <c r="J3" s="94"/>
      <c r="K3" s="94"/>
    </row>
    <row r="4" spans="1:11" ht="18" customHeight="1">
      <c r="A4" s="97"/>
      <c r="B4" s="97"/>
      <c r="C4" s="97"/>
      <c r="D4" s="96" t="s">
        <v>81</v>
      </c>
      <c r="E4" s="96"/>
      <c r="F4" s="96"/>
      <c r="G4" s="96"/>
      <c r="H4" s="96"/>
      <c r="I4" s="95" t="s">
        <v>146</v>
      </c>
      <c r="J4" s="94"/>
      <c r="K4" s="94"/>
    </row>
    <row r="5" spans="1:11" ht="13.5" customHeight="1">
      <c r="A5" s="93"/>
      <c r="B5" s="93"/>
      <c r="C5" s="93"/>
      <c r="D5" s="93"/>
      <c r="E5" s="93"/>
      <c r="F5" s="93"/>
      <c r="G5" s="93"/>
      <c r="H5" s="93"/>
      <c r="I5" s="93"/>
      <c r="J5" s="93"/>
      <c r="K5" s="93"/>
    </row>
    <row r="6" spans="1:11" ht="13.5" customHeight="1">
      <c r="A6" s="93"/>
      <c r="B6" s="93"/>
      <c r="C6" s="93"/>
      <c r="D6" s="93"/>
      <c r="E6" s="93"/>
      <c r="F6" s="93"/>
      <c r="G6" s="93"/>
      <c r="H6" s="93"/>
      <c r="I6" s="93"/>
      <c r="J6" s="93"/>
      <c r="K6" s="93"/>
    </row>
    <row r="7" spans="1:11" ht="15" customHeight="1">
      <c r="A7" s="182" t="s">
        <v>73</v>
      </c>
      <c r="B7" s="183"/>
      <c r="C7" s="183"/>
      <c r="D7" s="183"/>
      <c r="E7" s="183"/>
      <c r="F7" s="183"/>
      <c r="G7" s="183"/>
      <c r="H7" s="183"/>
      <c r="I7" s="183"/>
      <c r="J7" s="183"/>
      <c r="K7" s="184"/>
    </row>
    <row r="8" spans="1:11" ht="15" customHeight="1">
      <c r="A8" s="185" t="s">
        <v>47</v>
      </c>
      <c r="B8" s="186"/>
      <c r="C8" s="186"/>
      <c r="D8" s="186"/>
      <c r="E8" s="186"/>
      <c r="F8" s="186"/>
      <c r="G8" s="186"/>
      <c r="H8" s="186"/>
      <c r="I8" s="186"/>
      <c r="J8" s="186"/>
      <c r="K8" s="187"/>
    </row>
    <row r="9" spans="1:11" ht="15" customHeight="1">
      <c r="A9" s="176" t="s">
        <v>68</v>
      </c>
      <c r="B9" s="177"/>
      <c r="C9" s="177"/>
      <c r="D9" s="177"/>
      <c r="E9" s="177"/>
      <c r="F9" s="177"/>
      <c r="G9" s="177"/>
      <c r="H9" s="177"/>
      <c r="I9" s="177"/>
      <c r="J9" s="177"/>
      <c r="K9" s="178"/>
    </row>
    <row r="10" spans="1:11" ht="15" customHeight="1">
      <c r="A10" s="99" t="s">
        <v>69</v>
      </c>
      <c r="B10" s="100"/>
      <c r="C10" s="100"/>
      <c r="D10" s="100"/>
      <c r="E10" s="100"/>
      <c r="F10" s="100"/>
      <c r="G10" s="100"/>
      <c r="H10" s="100"/>
      <c r="I10" s="100"/>
      <c r="J10" s="100"/>
      <c r="K10" s="101"/>
    </row>
    <row r="11" spans="1:11" ht="15" customHeight="1">
      <c r="A11" s="102" t="s">
        <v>70</v>
      </c>
      <c r="B11" s="103"/>
      <c r="C11" s="103"/>
      <c r="D11" s="103"/>
      <c r="E11" s="103"/>
      <c r="F11" s="103"/>
      <c r="G11" s="103"/>
      <c r="H11" s="103"/>
      <c r="I11" s="103"/>
      <c r="J11" s="103"/>
      <c r="K11" s="104"/>
    </row>
    <row r="12" spans="1:11" ht="14.25" customHeight="1">
      <c r="A12" s="24"/>
      <c r="B12" s="24"/>
      <c r="C12" s="24"/>
      <c r="D12" s="24"/>
      <c r="E12" s="24"/>
      <c r="F12" s="24"/>
      <c r="G12" s="24"/>
      <c r="H12" s="24"/>
      <c r="I12" s="24"/>
      <c r="J12" s="24"/>
      <c r="K12" s="24"/>
    </row>
    <row r="13" spans="1:11" ht="14.25" customHeight="1">
      <c r="A13" s="24"/>
      <c r="B13" s="24"/>
      <c r="C13" s="24"/>
      <c r="D13" s="24"/>
      <c r="E13" s="24"/>
      <c r="F13" s="24"/>
      <c r="G13" s="24"/>
      <c r="H13" s="24"/>
      <c r="I13" s="24"/>
      <c r="J13" s="24"/>
      <c r="K13" s="24"/>
    </row>
    <row r="14" spans="1:11" ht="14.25" customHeight="1">
      <c r="A14" s="105" t="s">
        <v>71</v>
      </c>
      <c r="B14" s="106"/>
      <c r="C14" s="24"/>
      <c r="D14" s="24"/>
      <c r="E14" s="24"/>
      <c r="F14" s="24"/>
      <c r="G14" s="24"/>
      <c r="H14" s="24"/>
      <c r="I14" s="24"/>
      <c r="J14" s="24"/>
      <c r="K14" s="24"/>
    </row>
    <row r="15" spans="1:11" ht="24.75" customHeight="1">
      <c r="A15" s="106"/>
      <c r="B15" s="106"/>
      <c r="C15" s="107"/>
      <c r="D15" s="108"/>
      <c r="E15" s="108"/>
      <c r="F15" s="108"/>
      <c r="G15" s="108"/>
      <c r="H15" s="108"/>
      <c r="I15" s="108"/>
      <c r="J15" s="109"/>
      <c r="K15" s="9"/>
    </row>
    <row r="16" spans="1:11" ht="24.75" customHeight="1">
      <c r="A16" s="106"/>
      <c r="B16" s="106"/>
      <c r="C16" s="110"/>
      <c r="D16" s="111"/>
      <c r="E16" s="111"/>
      <c r="F16" s="111"/>
      <c r="G16" s="111"/>
      <c r="H16" s="111"/>
      <c r="I16" s="111"/>
      <c r="J16" s="112"/>
      <c r="K16" s="9"/>
    </row>
    <row r="17" spans="1:11" ht="14.25" customHeight="1">
      <c r="A17" s="106"/>
      <c r="B17" s="106"/>
      <c r="C17" s="24"/>
      <c r="D17" s="24"/>
      <c r="E17" s="24"/>
      <c r="F17" s="24"/>
      <c r="G17" s="24"/>
      <c r="H17" s="24"/>
      <c r="I17" s="24"/>
      <c r="J17" s="24"/>
      <c r="K17" s="24"/>
    </row>
    <row r="18" spans="1:11" ht="14.25" customHeight="1">
      <c r="A18" s="24"/>
      <c r="B18" s="24"/>
      <c r="C18" s="24"/>
      <c r="D18" s="24"/>
      <c r="E18" s="24"/>
      <c r="F18" s="24"/>
      <c r="G18" s="24"/>
      <c r="H18" s="24"/>
      <c r="I18" s="24"/>
      <c r="J18" s="24"/>
      <c r="K18" s="24"/>
    </row>
    <row r="19" spans="1:11" ht="14.25" customHeight="1">
      <c r="A19" s="24"/>
      <c r="B19" s="24"/>
      <c r="C19" s="24"/>
      <c r="D19" s="24"/>
      <c r="E19" s="24"/>
      <c r="F19" s="24"/>
      <c r="G19" s="24"/>
      <c r="H19" s="24"/>
      <c r="I19" s="24"/>
      <c r="J19" s="24"/>
      <c r="K19" s="24"/>
    </row>
    <row r="20" spans="1:11" ht="19.5" customHeight="1" thickBot="1">
      <c r="A20" s="179" t="s">
        <v>0</v>
      </c>
      <c r="B20" s="179"/>
      <c r="C20" s="179"/>
      <c r="D20" s="179"/>
      <c r="E20" s="179"/>
      <c r="F20" s="179"/>
      <c r="G20" s="179"/>
      <c r="H20" s="179"/>
      <c r="I20" s="179"/>
      <c r="J20" s="179"/>
      <c r="K20" s="179"/>
    </row>
    <row r="21" spans="1:11" ht="13.5" customHeight="1" thickTop="1">
      <c r="A21" s="113"/>
      <c r="B21" s="49"/>
      <c r="C21" s="49"/>
      <c r="D21" s="49"/>
      <c r="E21" s="49"/>
      <c r="F21" s="49"/>
      <c r="G21" s="49"/>
      <c r="H21" s="49"/>
      <c r="I21" s="49"/>
      <c r="J21" s="49"/>
      <c r="K21" s="49"/>
    </row>
    <row r="22" spans="2:11" ht="15" customHeight="1">
      <c r="B22" s="41" t="s">
        <v>28</v>
      </c>
      <c r="C22" s="24"/>
      <c r="D22" s="24"/>
      <c r="E22" s="42"/>
      <c r="F22" s="10">
        <v>1</v>
      </c>
      <c r="G22" s="45" t="s">
        <v>151</v>
      </c>
      <c r="H22" s="24"/>
      <c r="I22" s="24"/>
      <c r="J22" s="13">
        <f>(F22)*0.001</f>
        <v>0.001</v>
      </c>
      <c r="K22" s="14" t="s">
        <v>83</v>
      </c>
    </row>
    <row r="23" spans="2:11" ht="15" customHeight="1">
      <c r="B23" s="41" t="s">
        <v>29</v>
      </c>
      <c r="C23" s="24"/>
      <c r="D23" s="24"/>
      <c r="E23" s="42"/>
      <c r="F23" s="10">
        <v>1.4</v>
      </c>
      <c r="G23" s="45" t="s">
        <v>145</v>
      </c>
      <c r="H23" s="24"/>
      <c r="I23" s="24"/>
      <c r="J23" s="15">
        <f>F23</f>
        <v>1.4</v>
      </c>
      <c r="K23" s="14" t="s">
        <v>84</v>
      </c>
    </row>
    <row r="24" spans="2:11" ht="15" customHeight="1">
      <c r="B24" s="41" t="s">
        <v>3</v>
      </c>
      <c r="C24" s="24"/>
      <c r="D24" s="24"/>
      <c r="E24" s="42"/>
      <c r="F24" s="11">
        <v>0.039</v>
      </c>
      <c r="G24" s="43" t="s">
        <v>74</v>
      </c>
      <c r="H24" s="44"/>
      <c r="I24" s="44"/>
      <c r="J24" s="44"/>
      <c r="K24" s="44"/>
    </row>
    <row r="25" spans="2:11" ht="15" customHeight="1">
      <c r="B25" s="41" t="s">
        <v>27</v>
      </c>
      <c r="C25" s="24"/>
      <c r="D25" s="24"/>
      <c r="E25" s="42"/>
      <c r="F25" s="11">
        <v>46000</v>
      </c>
      <c r="G25" s="43" t="s">
        <v>4</v>
      </c>
      <c r="H25" s="24"/>
      <c r="I25" s="24"/>
      <c r="J25" s="24"/>
      <c r="K25" s="24"/>
    </row>
    <row r="26" spans="2:11" ht="15" customHeight="1">
      <c r="B26" s="41" t="s">
        <v>57</v>
      </c>
      <c r="C26" s="24"/>
      <c r="D26" s="24"/>
      <c r="E26" s="42"/>
      <c r="F26" s="11">
        <v>0.7</v>
      </c>
      <c r="G26" s="43" t="s">
        <v>75</v>
      </c>
      <c r="H26" s="24"/>
      <c r="I26" s="24"/>
      <c r="J26" s="24"/>
      <c r="K26" s="24"/>
    </row>
    <row r="27" spans="1:11" ht="13.5" customHeight="1" thickBot="1">
      <c r="A27" s="24"/>
      <c r="B27" s="24"/>
      <c r="C27" s="24"/>
      <c r="D27" s="24"/>
      <c r="E27" s="24"/>
      <c r="F27" s="24"/>
      <c r="G27" s="24"/>
      <c r="H27" s="24"/>
      <c r="I27" s="24"/>
      <c r="J27" s="24"/>
      <c r="K27" s="24"/>
    </row>
    <row r="28" spans="1:11" ht="24.75" customHeight="1" thickBot="1" thickTop="1">
      <c r="A28" s="24"/>
      <c r="B28" s="24"/>
      <c r="C28" s="24"/>
      <c r="D28" s="24"/>
      <c r="E28" s="46"/>
      <c r="F28" s="16" t="s">
        <v>48</v>
      </c>
      <c r="G28" s="47"/>
      <c r="H28" s="24"/>
      <c r="I28" s="24"/>
      <c r="J28" s="24"/>
      <c r="K28" s="24"/>
    </row>
    <row r="29" spans="1:11" ht="13.5" customHeight="1" thickBot="1" thickTop="1">
      <c r="A29" s="48"/>
      <c r="B29" s="48"/>
      <c r="C29" s="48"/>
      <c r="D29" s="48"/>
      <c r="E29" s="48"/>
      <c r="F29" s="48"/>
      <c r="G29" s="48"/>
      <c r="H29" s="48"/>
      <c r="I29" s="48"/>
      <c r="J29" s="48"/>
      <c r="K29" s="48"/>
    </row>
    <row r="30" spans="1:11" ht="13.5" customHeight="1" thickTop="1">
      <c r="A30" s="49"/>
      <c r="B30" s="49"/>
      <c r="C30" s="49"/>
      <c r="D30" s="49"/>
      <c r="E30" s="49"/>
      <c r="F30" s="49"/>
      <c r="G30" s="49"/>
      <c r="H30" s="49"/>
      <c r="I30" s="49"/>
      <c r="J30" s="49"/>
      <c r="K30" s="49"/>
    </row>
    <row r="31" spans="1:11" ht="19.5" customHeight="1">
      <c r="A31" s="50" t="s">
        <v>35</v>
      </c>
      <c r="B31" s="50"/>
      <c r="C31" s="50"/>
      <c r="D31" s="50"/>
      <c r="E31" s="50"/>
      <c r="F31" s="50"/>
      <c r="G31" s="50"/>
      <c r="H31" s="50"/>
      <c r="I31" s="50"/>
      <c r="J31" s="50"/>
      <c r="K31" s="50"/>
    </row>
    <row r="32" spans="1:11" ht="13.5" customHeight="1">
      <c r="A32" s="51"/>
      <c r="B32" s="51"/>
      <c r="C32" s="51"/>
      <c r="D32" s="51"/>
      <c r="E32" s="51"/>
      <c r="F32" s="51"/>
      <c r="G32" s="51"/>
      <c r="H32" s="51"/>
      <c r="I32" s="51"/>
      <c r="J32" s="51"/>
      <c r="K32" s="51"/>
    </row>
    <row r="33" spans="1:11" ht="19.5" customHeight="1">
      <c r="A33" s="52" t="s">
        <v>85</v>
      </c>
      <c r="B33" s="52"/>
      <c r="C33" s="52"/>
      <c r="D33" s="52"/>
      <c r="E33" s="52"/>
      <c r="F33" s="52"/>
      <c r="G33" s="52"/>
      <c r="H33" s="52"/>
      <c r="I33" s="52"/>
      <c r="J33" s="52"/>
      <c r="K33" s="52"/>
    </row>
    <row r="34" spans="1:11" ht="13.5" customHeight="1" thickBot="1">
      <c r="A34" s="180"/>
      <c r="B34" s="181"/>
      <c r="C34" s="181"/>
      <c r="D34" s="181"/>
      <c r="E34" s="181"/>
      <c r="F34" s="181"/>
      <c r="G34" s="181"/>
      <c r="H34" s="181"/>
      <c r="I34" s="181"/>
      <c r="J34" s="181"/>
      <c r="K34" s="181"/>
    </row>
    <row r="35" spans="1:11" ht="19.5" customHeight="1" thickBot="1">
      <c r="A35" s="84" t="s">
        <v>5</v>
      </c>
      <c r="B35" s="85"/>
      <c r="C35" s="80" t="s">
        <v>43</v>
      </c>
      <c r="D35" s="81"/>
      <c r="E35" s="85" t="s">
        <v>37</v>
      </c>
      <c r="F35" s="81"/>
      <c r="G35" s="80" t="s">
        <v>58</v>
      </c>
      <c r="H35" s="89"/>
      <c r="I35" s="63" t="s">
        <v>38</v>
      </c>
      <c r="J35" s="64"/>
      <c r="K35" s="65"/>
    </row>
    <row r="36" spans="1:11" ht="24.75" customHeight="1" thickBot="1">
      <c r="A36" s="86"/>
      <c r="B36" s="87"/>
      <c r="C36" s="82" t="s">
        <v>119</v>
      </c>
      <c r="D36" s="83"/>
      <c r="E36" s="91" t="s">
        <v>120</v>
      </c>
      <c r="F36" s="92"/>
      <c r="G36" s="82" t="s">
        <v>121</v>
      </c>
      <c r="H36" s="90"/>
      <c r="I36" s="66"/>
      <c r="J36" s="66"/>
      <c r="K36" s="67"/>
    </row>
    <row r="37" spans="1:11" ht="13.5" customHeight="1">
      <c r="A37" s="78" t="s">
        <v>13</v>
      </c>
      <c r="B37" s="79"/>
      <c r="C37" s="76">
        <v>0.041</v>
      </c>
      <c r="D37" s="77"/>
      <c r="E37" s="74">
        <v>25800</v>
      </c>
      <c r="F37" s="75"/>
      <c r="G37" s="76">
        <v>1.9</v>
      </c>
      <c r="H37" s="88"/>
      <c r="I37" s="59" t="s">
        <v>138</v>
      </c>
      <c r="J37" s="60"/>
      <c r="K37" s="60"/>
    </row>
    <row r="38" spans="1:11" ht="13.5" customHeight="1">
      <c r="A38" s="53" t="s">
        <v>9</v>
      </c>
      <c r="B38" s="54"/>
      <c r="C38" s="57">
        <v>0.085</v>
      </c>
      <c r="D38" s="58"/>
      <c r="E38" s="55">
        <v>40100</v>
      </c>
      <c r="F38" s="56"/>
      <c r="G38" s="57">
        <v>2.7</v>
      </c>
      <c r="H38" s="68"/>
      <c r="I38" s="61" t="s">
        <v>137</v>
      </c>
      <c r="J38" s="62"/>
      <c r="K38" s="62"/>
    </row>
    <row r="39" spans="1:11" ht="13.5" customHeight="1">
      <c r="A39" s="53" t="s">
        <v>9</v>
      </c>
      <c r="B39" s="54"/>
      <c r="C39" s="57">
        <v>0.048</v>
      </c>
      <c r="D39" s="58"/>
      <c r="E39" s="55">
        <v>44700</v>
      </c>
      <c r="F39" s="56"/>
      <c r="G39" s="57">
        <v>3.6</v>
      </c>
      <c r="H39" s="68"/>
      <c r="I39" s="98"/>
      <c r="J39" s="24"/>
      <c r="K39" s="24"/>
    </row>
    <row r="40" spans="1:11" ht="13.5" customHeight="1">
      <c r="A40" s="53" t="s">
        <v>8</v>
      </c>
      <c r="B40" s="54"/>
      <c r="C40" s="57">
        <v>0.078</v>
      </c>
      <c r="D40" s="58"/>
      <c r="E40" s="55">
        <v>45700</v>
      </c>
      <c r="F40" s="56"/>
      <c r="G40" s="57">
        <v>2.7</v>
      </c>
      <c r="H40" s="68"/>
      <c r="I40" s="98"/>
      <c r="J40" s="24"/>
      <c r="K40" s="24"/>
    </row>
    <row r="41" spans="1:11" ht="13.5" customHeight="1">
      <c r="A41" s="53" t="s">
        <v>21</v>
      </c>
      <c r="B41" s="54"/>
      <c r="C41" s="57">
        <v>0.034</v>
      </c>
      <c r="D41" s="58"/>
      <c r="E41" s="55">
        <v>42600</v>
      </c>
      <c r="F41" s="56"/>
      <c r="G41" s="57">
        <v>2.8</v>
      </c>
      <c r="H41" s="68"/>
      <c r="I41" s="98"/>
      <c r="J41" s="24"/>
      <c r="K41" s="24"/>
    </row>
    <row r="42" spans="1:11" ht="13.5" customHeight="1">
      <c r="A42" s="53" t="s">
        <v>25</v>
      </c>
      <c r="B42" s="54"/>
      <c r="C42" s="57">
        <v>0.045</v>
      </c>
      <c r="D42" s="58"/>
      <c r="E42" s="55">
        <v>44400</v>
      </c>
      <c r="F42" s="56"/>
      <c r="G42" s="57">
        <v>2.1</v>
      </c>
      <c r="H42" s="68"/>
      <c r="I42" s="98"/>
      <c r="J42" s="24"/>
      <c r="K42" s="24"/>
    </row>
    <row r="43" spans="1:11" ht="13.5" customHeight="1">
      <c r="A43" s="53" t="s">
        <v>15</v>
      </c>
      <c r="B43" s="54"/>
      <c r="C43" s="57">
        <v>0.085</v>
      </c>
      <c r="D43" s="58"/>
      <c r="E43" s="55">
        <v>34200</v>
      </c>
      <c r="F43" s="56"/>
      <c r="G43" s="57">
        <v>0.7</v>
      </c>
      <c r="H43" s="68"/>
      <c r="I43" s="98"/>
      <c r="J43" s="24"/>
      <c r="K43" s="24"/>
    </row>
    <row r="44" spans="1:11" ht="13.5" customHeight="1">
      <c r="A44" s="53" t="s">
        <v>14</v>
      </c>
      <c r="B44" s="54"/>
      <c r="C44" s="57">
        <v>0.018</v>
      </c>
      <c r="D44" s="58"/>
      <c r="E44" s="55">
        <v>26200</v>
      </c>
      <c r="F44" s="56"/>
      <c r="G44" s="57">
        <v>5.4</v>
      </c>
      <c r="H44" s="68"/>
      <c r="I44" s="98"/>
      <c r="J44" s="24"/>
      <c r="K44" s="24"/>
    </row>
    <row r="45" spans="1:11" ht="13.5" customHeight="1">
      <c r="A45" s="53" t="s">
        <v>7</v>
      </c>
      <c r="B45" s="54"/>
      <c r="C45" s="57">
        <v>0.015</v>
      </c>
      <c r="D45" s="58"/>
      <c r="E45" s="55">
        <v>26800</v>
      </c>
      <c r="F45" s="56"/>
      <c r="G45" s="57">
        <v>100</v>
      </c>
      <c r="H45" s="68"/>
      <c r="I45" s="98"/>
      <c r="J45" s="24"/>
      <c r="K45" s="24"/>
    </row>
    <row r="46" spans="1:11" ht="13.5" customHeight="1">
      <c r="A46" s="53" t="s">
        <v>20</v>
      </c>
      <c r="B46" s="54"/>
      <c r="C46" s="57">
        <v>0.035</v>
      </c>
      <c r="D46" s="58"/>
      <c r="E46" s="55">
        <v>39700</v>
      </c>
      <c r="F46" s="56"/>
      <c r="G46" s="57">
        <v>1.7</v>
      </c>
      <c r="H46" s="68"/>
      <c r="I46" s="98"/>
      <c r="J46" s="24"/>
      <c r="K46" s="24"/>
    </row>
    <row r="47" spans="1:11" ht="13.5" customHeight="1">
      <c r="A47" s="53" t="s">
        <v>16</v>
      </c>
      <c r="B47" s="54"/>
      <c r="C47" s="57">
        <v>0.055</v>
      </c>
      <c r="D47" s="58"/>
      <c r="E47" s="55">
        <v>43700</v>
      </c>
      <c r="F47" s="56"/>
      <c r="G47" s="57">
        <v>2.1</v>
      </c>
      <c r="H47" s="68"/>
      <c r="I47" s="98"/>
      <c r="J47" s="24"/>
      <c r="K47" s="24"/>
    </row>
    <row r="48" spans="1:11" ht="13.5" customHeight="1">
      <c r="A48" s="53" t="s">
        <v>11</v>
      </c>
      <c r="B48" s="54"/>
      <c r="C48" s="57">
        <v>0.101</v>
      </c>
      <c r="D48" s="58"/>
      <c r="E48" s="55">
        <v>44600</v>
      </c>
      <c r="F48" s="56"/>
      <c r="G48" s="57">
        <v>1.1</v>
      </c>
      <c r="H48" s="68"/>
      <c r="I48" s="98"/>
      <c r="J48" s="24"/>
      <c r="K48" s="24"/>
    </row>
    <row r="49" spans="1:11" ht="13.5" customHeight="1">
      <c r="A49" s="53" t="s">
        <v>10</v>
      </c>
      <c r="B49" s="54"/>
      <c r="C49" s="57">
        <v>0.074</v>
      </c>
      <c r="D49" s="58"/>
      <c r="E49" s="55">
        <v>44700</v>
      </c>
      <c r="F49" s="56"/>
      <c r="G49" s="57">
        <v>1.9</v>
      </c>
      <c r="H49" s="68"/>
      <c r="I49" s="98"/>
      <c r="J49" s="24"/>
      <c r="K49" s="24"/>
    </row>
    <row r="50" spans="1:11" ht="13.5" customHeight="1">
      <c r="A50" s="53" t="s">
        <v>17</v>
      </c>
      <c r="B50" s="54"/>
      <c r="C50" s="57">
        <v>0.051</v>
      </c>
      <c r="D50" s="58"/>
      <c r="E50" s="55">
        <v>43500</v>
      </c>
      <c r="F50" s="56"/>
      <c r="G50" s="57">
        <v>3.6</v>
      </c>
      <c r="H50" s="68"/>
      <c r="I50" s="98"/>
      <c r="J50" s="24"/>
      <c r="K50" s="24"/>
    </row>
    <row r="51" spans="1:11" ht="13.5" customHeight="1">
      <c r="A51" s="53" t="s">
        <v>18</v>
      </c>
      <c r="B51" s="54"/>
      <c r="C51" s="57">
        <v>0.054</v>
      </c>
      <c r="D51" s="58"/>
      <c r="E51" s="55">
        <v>43000</v>
      </c>
      <c r="F51" s="56"/>
      <c r="G51" s="57">
        <v>1.6</v>
      </c>
      <c r="H51" s="68"/>
      <c r="I51" s="98"/>
      <c r="J51" s="24"/>
      <c r="K51" s="24"/>
    </row>
    <row r="52" spans="1:11" ht="13.5" customHeight="1">
      <c r="A52" s="53" t="s">
        <v>42</v>
      </c>
      <c r="B52" s="54"/>
      <c r="C52" s="57">
        <v>0.039</v>
      </c>
      <c r="D52" s="58"/>
      <c r="E52" s="55">
        <v>43200</v>
      </c>
      <c r="F52" s="56"/>
      <c r="G52" s="57">
        <v>3.5</v>
      </c>
      <c r="H52" s="68"/>
      <c r="I52" s="98"/>
      <c r="J52" s="24"/>
      <c r="K52" s="24"/>
    </row>
    <row r="53" spans="1:11" ht="13.5" customHeight="1">
      <c r="A53" s="53" t="s">
        <v>26</v>
      </c>
      <c r="B53" s="54"/>
      <c r="C53" s="57">
        <v>0.039</v>
      </c>
      <c r="D53" s="58"/>
      <c r="E53" s="55">
        <v>46000</v>
      </c>
      <c r="F53" s="56"/>
      <c r="G53" s="57">
        <v>0.7</v>
      </c>
      <c r="H53" s="68"/>
      <c r="I53" s="98"/>
      <c r="J53" s="24"/>
      <c r="K53" s="24"/>
    </row>
    <row r="54" spans="1:11" ht="13.5" customHeight="1">
      <c r="A54" s="53" t="s">
        <v>6</v>
      </c>
      <c r="B54" s="54"/>
      <c r="C54" s="57">
        <v>0.017</v>
      </c>
      <c r="D54" s="58"/>
      <c r="E54" s="55">
        <v>20000</v>
      </c>
      <c r="F54" s="56"/>
      <c r="G54" s="57">
        <v>100</v>
      </c>
      <c r="H54" s="68"/>
      <c r="I54" s="98"/>
      <c r="J54" s="24"/>
      <c r="K54" s="24"/>
    </row>
    <row r="55" spans="1:11" ht="13.5" customHeight="1">
      <c r="A55" s="53" t="s">
        <v>82</v>
      </c>
      <c r="B55" s="54"/>
      <c r="C55" s="57">
        <v>0.005</v>
      </c>
      <c r="D55" s="58"/>
      <c r="E55" s="55">
        <v>28100</v>
      </c>
      <c r="F55" s="56"/>
      <c r="G55" s="57">
        <v>100</v>
      </c>
      <c r="H55" s="68"/>
      <c r="I55" s="98"/>
      <c r="J55" s="24"/>
      <c r="K55" s="24"/>
    </row>
    <row r="56" spans="1:11" ht="13.5" customHeight="1">
      <c r="A56" s="53" t="s">
        <v>19</v>
      </c>
      <c r="B56" s="54"/>
      <c r="C56" s="57">
        <v>0.039</v>
      </c>
      <c r="D56" s="58"/>
      <c r="E56" s="55">
        <v>46000</v>
      </c>
      <c r="F56" s="56"/>
      <c r="G56" s="57">
        <v>0.7</v>
      </c>
      <c r="H56" s="68"/>
      <c r="I56" s="98"/>
      <c r="J56" s="24"/>
      <c r="K56" s="24"/>
    </row>
    <row r="57" spans="1:11" ht="13.5" customHeight="1">
      <c r="A57" s="53" t="s">
        <v>12</v>
      </c>
      <c r="B57" s="54"/>
      <c r="C57" s="57">
        <v>0.09</v>
      </c>
      <c r="D57" s="58"/>
      <c r="E57" s="55">
        <v>40800</v>
      </c>
      <c r="F57" s="56"/>
      <c r="G57" s="57">
        <v>1.4</v>
      </c>
      <c r="H57" s="68"/>
      <c r="I57" s="98"/>
      <c r="J57" s="24"/>
      <c r="K57" s="24"/>
    </row>
    <row r="58" spans="1:11" ht="13.5" customHeight="1">
      <c r="A58" s="53" t="s">
        <v>51</v>
      </c>
      <c r="B58" s="54"/>
      <c r="C58" s="57" t="s">
        <v>52</v>
      </c>
      <c r="D58" s="58"/>
      <c r="E58" s="55" t="s">
        <v>52</v>
      </c>
      <c r="F58" s="56"/>
      <c r="G58" s="69" t="s">
        <v>52</v>
      </c>
      <c r="H58" s="70"/>
      <c r="I58" s="98"/>
      <c r="J58" s="24"/>
      <c r="K58" s="24"/>
    </row>
    <row r="59" spans="1:11" ht="15" customHeight="1" thickBot="1">
      <c r="A59" s="71" t="s">
        <v>140</v>
      </c>
      <c r="B59" s="72"/>
      <c r="C59" s="72"/>
      <c r="D59" s="72"/>
      <c r="E59" s="72"/>
      <c r="F59" s="72"/>
      <c r="G59" s="72"/>
      <c r="H59" s="73"/>
      <c r="I59" s="98"/>
      <c r="J59" s="24"/>
      <c r="K59" s="24"/>
    </row>
    <row r="60" spans="1:11" ht="13.5" customHeight="1">
      <c r="A60" s="190"/>
      <c r="B60" s="190"/>
      <c r="C60" s="190"/>
      <c r="D60" s="190"/>
      <c r="E60" s="190"/>
      <c r="F60" s="190"/>
      <c r="G60" s="190"/>
      <c r="H60" s="190"/>
      <c r="I60" s="190"/>
      <c r="J60" s="190"/>
      <c r="K60" s="190"/>
    </row>
    <row r="61" spans="1:11" ht="13.5" customHeight="1" thickBot="1">
      <c r="A61" s="190"/>
      <c r="B61" s="190"/>
      <c r="C61" s="190"/>
      <c r="D61" s="190"/>
      <c r="E61" s="190"/>
      <c r="F61" s="190"/>
      <c r="G61" s="190"/>
      <c r="H61" s="190"/>
      <c r="I61" s="190"/>
      <c r="J61" s="190"/>
      <c r="K61" s="190"/>
    </row>
    <row r="62" spans="1:11" ht="15" customHeight="1" thickTop="1">
      <c r="A62" s="191"/>
      <c r="B62" s="191"/>
      <c r="C62" s="191"/>
      <c r="D62" s="191"/>
      <c r="E62" s="191"/>
      <c r="F62" s="191"/>
      <c r="G62" s="191"/>
      <c r="H62" s="191"/>
      <c r="I62" s="191"/>
      <c r="J62" s="191"/>
      <c r="K62" s="191"/>
    </row>
    <row r="63" spans="1:11" ht="24.75" customHeight="1">
      <c r="A63" s="188" t="s">
        <v>22</v>
      </c>
      <c r="B63" s="37"/>
      <c r="C63" s="37"/>
      <c r="D63" s="37"/>
      <c r="E63" s="37"/>
      <c r="F63" s="37"/>
      <c r="G63" s="37"/>
      <c r="H63" s="37"/>
      <c r="I63" s="37"/>
      <c r="J63" s="37"/>
      <c r="K63" s="37"/>
    </row>
    <row r="64" spans="2:11" ht="15" customHeight="1">
      <c r="B64" s="189" t="s">
        <v>141</v>
      </c>
      <c r="C64" s="44"/>
      <c r="D64" s="44"/>
      <c r="E64" s="44"/>
      <c r="F64" s="44"/>
      <c r="G64" s="44"/>
      <c r="H64" s="44"/>
      <c r="I64" s="24"/>
      <c r="J64" s="24"/>
      <c r="K64" s="24"/>
    </row>
    <row r="65" spans="1:11" ht="15" customHeight="1">
      <c r="A65" s="24"/>
      <c r="B65" s="24"/>
      <c r="C65" s="24"/>
      <c r="D65" s="24"/>
      <c r="E65" s="24"/>
      <c r="F65" s="24"/>
      <c r="G65" s="24"/>
      <c r="H65" s="24"/>
      <c r="I65" s="24"/>
      <c r="J65" s="24"/>
      <c r="K65" s="24"/>
    </row>
    <row r="66" spans="1:11" ht="24.75" customHeight="1">
      <c r="A66" s="36" t="s">
        <v>53</v>
      </c>
      <c r="B66" s="36"/>
      <c r="C66" s="36"/>
      <c r="D66" s="37" t="s">
        <v>100</v>
      </c>
      <c r="E66" s="37"/>
      <c r="F66" s="37"/>
      <c r="G66" s="37"/>
      <c r="H66" s="37"/>
      <c r="I66" s="37"/>
      <c r="J66" s="37"/>
      <c r="K66" s="37"/>
    </row>
    <row r="67" spans="1:11" ht="15" customHeight="1">
      <c r="A67" s="24"/>
      <c r="B67" s="24"/>
      <c r="C67" s="24"/>
      <c r="D67" s="24"/>
      <c r="E67" s="24"/>
      <c r="F67" s="24"/>
      <c r="G67" s="24"/>
      <c r="H67" s="24"/>
      <c r="I67" s="24"/>
      <c r="J67" s="24"/>
      <c r="K67" s="24"/>
    </row>
    <row r="68" spans="1:11" ht="15" customHeight="1">
      <c r="A68" s="39" t="s">
        <v>86</v>
      </c>
      <c r="B68" s="40"/>
      <c r="C68" s="40"/>
      <c r="D68" s="40"/>
      <c r="E68" s="24"/>
      <c r="F68" s="24"/>
      <c r="G68" s="24"/>
      <c r="H68" s="24"/>
      <c r="I68" s="24"/>
      <c r="J68" s="24"/>
      <c r="K68" s="24"/>
    </row>
    <row r="69" spans="1:11" ht="15" customHeight="1">
      <c r="A69" s="39" t="s">
        <v>53</v>
      </c>
      <c r="B69" s="39"/>
      <c r="C69" s="39"/>
      <c r="D69" s="39"/>
      <c r="E69" s="38" t="s">
        <v>92</v>
      </c>
      <c r="F69" s="38"/>
      <c r="G69" s="38"/>
      <c r="H69" s="38"/>
      <c r="I69" s="38"/>
      <c r="J69" s="38"/>
      <c r="K69" s="38"/>
    </row>
    <row r="70" spans="1:11" ht="15" customHeight="1">
      <c r="A70" s="39" t="s">
        <v>87</v>
      </c>
      <c r="B70" s="39"/>
      <c r="C70" s="39"/>
      <c r="D70" s="39"/>
      <c r="E70" s="38" t="s">
        <v>93</v>
      </c>
      <c r="F70" s="38"/>
      <c r="G70" s="38"/>
      <c r="H70" s="38"/>
      <c r="I70" s="38"/>
      <c r="J70" s="38"/>
      <c r="K70" s="38"/>
    </row>
    <row r="71" spans="1:11" ht="15" customHeight="1">
      <c r="A71" s="193" t="s">
        <v>88</v>
      </c>
      <c r="B71" s="193"/>
      <c r="C71" s="193"/>
      <c r="D71" s="193"/>
      <c r="E71" s="38" t="s">
        <v>94</v>
      </c>
      <c r="F71" s="38"/>
      <c r="G71" s="38"/>
      <c r="H71" s="38"/>
      <c r="I71" s="38"/>
      <c r="J71" s="38"/>
      <c r="K71" s="38"/>
    </row>
    <row r="72" spans="1:11" ht="15" customHeight="1">
      <c r="A72" s="39" t="s">
        <v>97</v>
      </c>
      <c r="B72" s="39"/>
      <c r="C72" s="39"/>
      <c r="D72" s="39"/>
      <c r="E72" s="38" t="s">
        <v>99</v>
      </c>
      <c r="F72" s="38"/>
      <c r="G72" s="38"/>
      <c r="H72" s="38"/>
      <c r="I72" s="38"/>
      <c r="J72" s="38"/>
      <c r="K72" s="38"/>
    </row>
    <row r="73" spans="1:11" ht="15" customHeight="1">
      <c r="A73" s="39" t="s">
        <v>89</v>
      </c>
      <c r="B73" s="39"/>
      <c r="C73" s="39"/>
      <c r="D73" s="39"/>
      <c r="E73" s="38" t="s">
        <v>95</v>
      </c>
      <c r="F73" s="38"/>
      <c r="G73" s="38"/>
      <c r="H73" s="38"/>
      <c r="I73" s="38"/>
      <c r="J73" s="38"/>
      <c r="K73" s="38"/>
    </row>
    <row r="74" spans="1:11" ht="15" customHeight="1">
      <c r="A74" s="39" t="s">
        <v>90</v>
      </c>
      <c r="B74" s="39"/>
      <c r="C74" s="39"/>
      <c r="D74" s="39"/>
      <c r="E74" s="38" t="s">
        <v>91</v>
      </c>
      <c r="F74" s="38"/>
      <c r="G74" s="38"/>
      <c r="H74" s="38"/>
      <c r="I74" s="38"/>
      <c r="J74" s="38"/>
      <c r="K74" s="38"/>
    </row>
    <row r="75" spans="1:11" ht="15" customHeight="1">
      <c r="A75" s="38"/>
      <c r="B75" s="38"/>
      <c r="C75" s="38"/>
      <c r="D75" s="38"/>
      <c r="E75" s="38"/>
      <c r="F75" s="38"/>
      <c r="G75" s="38"/>
      <c r="H75" s="38"/>
      <c r="I75" s="38"/>
      <c r="J75" s="38"/>
      <c r="K75" s="38"/>
    </row>
    <row r="76" spans="1:11" ht="15" customHeight="1">
      <c r="A76" s="40"/>
      <c r="B76" s="40"/>
      <c r="C76" s="40"/>
      <c r="D76" s="40"/>
      <c r="E76" s="192" t="s">
        <v>136</v>
      </c>
      <c r="F76" s="41"/>
      <c r="G76" s="41"/>
      <c r="H76" s="41"/>
      <c r="I76" s="41"/>
      <c r="J76" s="41"/>
      <c r="K76" s="41"/>
    </row>
    <row r="77" spans="1:11" ht="15" customHeight="1">
      <c r="A77" s="40"/>
      <c r="B77" s="40"/>
      <c r="C77" s="40"/>
      <c r="D77" s="40"/>
      <c r="E77" s="41" t="s">
        <v>135</v>
      </c>
      <c r="F77" s="41"/>
      <c r="G77" s="41"/>
      <c r="H77" s="41"/>
      <c r="I77" s="41"/>
      <c r="J77" s="41"/>
      <c r="K77" s="41"/>
    </row>
    <row r="78" spans="1:11" ht="15" customHeight="1">
      <c r="A78" s="24"/>
      <c r="B78" s="24"/>
      <c r="C78" s="24"/>
      <c r="D78" s="24"/>
      <c r="E78" s="24"/>
      <c r="F78" s="24"/>
      <c r="G78" s="24"/>
      <c r="H78" s="24"/>
      <c r="I78" s="24"/>
      <c r="J78" s="24"/>
      <c r="K78" s="24"/>
    </row>
    <row r="79" spans="1:11" ht="15" customHeight="1">
      <c r="A79" s="24"/>
      <c r="B79" s="24"/>
      <c r="C79" s="24"/>
      <c r="D79" s="24"/>
      <c r="E79" s="24"/>
      <c r="F79" s="24"/>
      <c r="G79" s="24"/>
      <c r="H79" s="24"/>
      <c r="I79" s="24"/>
      <c r="J79" s="24"/>
      <c r="K79" s="24"/>
    </row>
    <row r="80" spans="1:11" ht="19.5" customHeight="1">
      <c r="A80" s="24"/>
      <c r="B80" s="24"/>
      <c r="C80" s="24"/>
      <c r="D80" s="22" t="s">
        <v>55</v>
      </c>
      <c r="E80" s="22"/>
      <c r="F80" s="22"/>
      <c r="G80" s="22"/>
      <c r="H80" s="22"/>
      <c r="I80" s="22"/>
      <c r="J80" s="22"/>
      <c r="K80" s="22"/>
    </row>
    <row r="81" spans="1:11" ht="15" customHeight="1">
      <c r="A81" s="24"/>
      <c r="B81" s="24"/>
      <c r="C81" s="24"/>
      <c r="D81" s="24"/>
      <c r="E81" s="24"/>
      <c r="F81" s="24"/>
      <c r="G81" s="24"/>
      <c r="H81" s="24"/>
      <c r="I81" s="24"/>
      <c r="J81" s="24"/>
      <c r="K81" s="24"/>
    </row>
    <row r="82" spans="1:11" ht="24.75" customHeight="1">
      <c r="A82" s="21" t="s">
        <v>101</v>
      </c>
      <c r="B82" s="21"/>
      <c r="C82" s="21"/>
      <c r="D82" s="21"/>
      <c r="E82" s="194" t="s">
        <v>102</v>
      </c>
      <c r="F82" s="195"/>
      <c r="G82" s="195"/>
      <c r="H82" s="195"/>
      <c r="I82" s="195"/>
      <c r="J82" s="195"/>
      <c r="K82" s="195"/>
    </row>
    <row r="83" spans="1:11" ht="24.75" customHeight="1">
      <c r="A83" s="21" t="s">
        <v>90</v>
      </c>
      <c r="B83" s="21"/>
      <c r="C83" s="21"/>
      <c r="D83" s="21"/>
      <c r="E83" s="22" t="s">
        <v>103</v>
      </c>
      <c r="F83" s="195"/>
      <c r="G83" s="195"/>
      <c r="H83" s="195"/>
      <c r="I83" s="195"/>
      <c r="J83" s="195"/>
      <c r="K83" s="195"/>
    </row>
    <row r="84" spans="1:11" ht="15" customHeight="1">
      <c r="A84" s="24"/>
      <c r="B84" s="24"/>
      <c r="C84" s="24"/>
      <c r="D84" s="24"/>
      <c r="E84" s="24"/>
      <c r="F84" s="24"/>
      <c r="G84" s="24"/>
      <c r="H84" s="24"/>
      <c r="I84" s="24"/>
      <c r="J84" s="24"/>
      <c r="K84" s="24"/>
    </row>
    <row r="85" spans="1:11" ht="15" customHeight="1">
      <c r="A85" s="39" t="s">
        <v>86</v>
      </c>
      <c r="B85" s="40"/>
      <c r="C85" s="40"/>
      <c r="D85" s="40"/>
      <c r="E85" s="24"/>
      <c r="F85" s="24"/>
      <c r="G85" s="24"/>
      <c r="H85" s="24"/>
      <c r="I85" s="24"/>
      <c r="J85" s="24"/>
      <c r="K85" s="24"/>
    </row>
    <row r="86" spans="1:11" ht="15" customHeight="1">
      <c r="A86" s="39" t="s">
        <v>97</v>
      </c>
      <c r="B86" s="40"/>
      <c r="C86" s="40"/>
      <c r="D86" s="40"/>
      <c r="E86" s="38" t="s">
        <v>96</v>
      </c>
      <c r="F86" s="24"/>
      <c r="G86" s="24"/>
      <c r="H86" s="24"/>
      <c r="I86" s="24"/>
      <c r="J86" s="24"/>
      <c r="K86" s="24"/>
    </row>
    <row r="87" spans="1:11" ht="15" customHeight="1">
      <c r="A87" s="39" t="s">
        <v>90</v>
      </c>
      <c r="B87" s="40"/>
      <c r="C87" s="40"/>
      <c r="D87" s="40"/>
      <c r="E87" s="38" t="s">
        <v>98</v>
      </c>
      <c r="F87" s="24"/>
      <c r="G87" s="24"/>
      <c r="H87" s="24"/>
      <c r="I87" s="24"/>
      <c r="J87" s="24"/>
      <c r="K87" s="24"/>
    </row>
    <row r="88" spans="1:11" ht="15" customHeight="1">
      <c r="A88" s="24"/>
      <c r="B88" s="24"/>
      <c r="C88" s="24"/>
      <c r="D88" s="24"/>
      <c r="E88" s="24"/>
      <c r="F88" s="24"/>
      <c r="G88" s="24"/>
      <c r="H88" s="24"/>
      <c r="I88" s="24"/>
      <c r="J88" s="24"/>
      <c r="K88" s="24"/>
    </row>
    <row r="89" spans="1:11" ht="15" customHeight="1">
      <c r="A89" s="24"/>
      <c r="B89" s="24"/>
      <c r="C89" s="24"/>
      <c r="D89" s="24"/>
      <c r="E89" s="24"/>
      <c r="F89" s="24"/>
      <c r="G89" s="24"/>
      <c r="H89" s="24"/>
      <c r="I89" s="24"/>
      <c r="J89" s="24"/>
      <c r="K89" s="24"/>
    </row>
    <row r="90" spans="1:11" ht="24.75" customHeight="1">
      <c r="A90" s="21" t="s">
        <v>56</v>
      </c>
      <c r="B90" s="21"/>
      <c r="C90" s="21"/>
      <c r="D90" s="21"/>
      <c r="E90" s="23">
        <f>((4*J23)/(3.141592654))^(1/2)</f>
        <v>1.335116235537744</v>
      </c>
      <c r="F90" s="23"/>
      <c r="G90" s="22" t="s">
        <v>1</v>
      </c>
      <c r="H90" s="22"/>
      <c r="I90" s="22"/>
      <c r="J90" s="22"/>
      <c r="K90" s="22"/>
    </row>
    <row r="91" spans="1:11" ht="15" customHeight="1">
      <c r="A91" s="24"/>
      <c r="B91" s="24"/>
      <c r="C91" s="24"/>
      <c r="D91" s="24"/>
      <c r="E91" s="24"/>
      <c r="F91" s="24"/>
      <c r="G91" s="24"/>
      <c r="H91" s="24"/>
      <c r="I91" s="24"/>
      <c r="J91" s="24"/>
      <c r="K91" s="24"/>
    </row>
    <row r="92" spans="1:11" ht="15" customHeight="1">
      <c r="A92" s="24"/>
      <c r="B92" s="24"/>
      <c r="C92" s="24"/>
      <c r="D92" s="24"/>
      <c r="E92" s="24"/>
      <c r="F92" s="24"/>
      <c r="G92" s="24"/>
      <c r="H92" s="24"/>
      <c r="I92" s="24"/>
      <c r="J92" s="24"/>
      <c r="K92" s="24"/>
    </row>
    <row r="93" spans="1:11" ht="24.75" customHeight="1">
      <c r="A93" s="37" t="s">
        <v>22</v>
      </c>
      <c r="B93" s="37"/>
      <c r="C93" s="37"/>
      <c r="D93" s="37"/>
      <c r="E93" s="37"/>
      <c r="F93" s="37"/>
      <c r="G93" s="37"/>
      <c r="H93" s="37"/>
      <c r="I93" s="37"/>
      <c r="J93" s="37"/>
      <c r="K93" s="37"/>
    </row>
    <row r="94" spans="1:11" ht="15" customHeight="1">
      <c r="A94" s="24"/>
      <c r="B94" s="24"/>
      <c r="C94" s="24"/>
      <c r="D94" s="24"/>
      <c r="E94" s="24"/>
      <c r="F94" s="24"/>
      <c r="G94" s="24"/>
      <c r="H94" s="24"/>
      <c r="I94" s="24"/>
      <c r="J94" s="24"/>
      <c r="K94" s="24"/>
    </row>
    <row r="95" spans="1:11" ht="24.75" customHeight="1">
      <c r="A95" s="198" t="s">
        <v>53</v>
      </c>
      <c r="B95" s="198"/>
      <c r="C95" s="198"/>
      <c r="D95" s="37" t="s">
        <v>100</v>
      </c>
      <c r="E95" s="37"/>
      <c r="F95" s="37"/>
      <c r="G95" s="37"/>
      <c r="H95" s="37"/>
      <c r="I95" s="37"/>
      <c r="J95" s="37"/>
      <c r="K95" s="37"/>
    </row>
    <row r="96" spans="1:11" ht="15" customHeight="1">
      <c r="A96" s="22"/>
      <c r="B96" s="22"/>
      <c r="C96" s="22"/>
      <c r="D96" s="22"/>
      <c r="E96" s="22"/>
      <c r="F96" s="22"/>
      <c r="G96" s="22"/>
      <c r="H96" s="22"/>
      <c r="I96" s="22"/>
      <c r="J96" s="22"/>
      <c r="K96" s="22"/>
    </row>
    <row r="97" spans="1:11" ht="15" customHeight="1">
      <c r="A97" s="22"/>
      <c r="B97" s="22"/>
      <c r="C97" s="22"/>
      <c r="D97" s="22"/>
      <c r="E97" s="22"/>
      <c r="F97" s="22"/>
      <c r="G97" s="22"/>
      <c r="H97" s="22"/>
      <c r="I97" s="22"/>
      <c r="J97" s="22"/>
      <c r="K97" s="22"/>
    </row>
    <row r="98" spans="1:11" ht="24.75" customHeight="1">
      <c r="A98" s="198" t="s">
        <v>53</v>
      </c>
      <c r="B98" s="198"/>
      <c r="C98" s="198"/>
      <c r="D98" s="201">
        <f>(F24)*(F25)*(J23)*(1-EXP(-(F26)*(E90)))</f>
        <v>1525.1684716729235</v>
      </c>
      <c r="E98" s="201"/>
      <c r="F98" s="202" t="s">
        <v>2</v>
      </c>
      <c r="G98" s="202"/>
      <c r="H98" s="196">
        <f>D98*0.94782</f>
        <v>1445.5851808210302</v>
      </c>
      <c r="I98" s="196"/>
      <c r="J98" s="197" t="s">
        <v>54</v>
      </c>
      <c r="K98" s="197"/>
    </row>
    <row r="99" spans="1:11" ht="15" customHeight="1">
      <c r="A99" s="24"/>
      <c r="B99" s="24"/>
      <c r="C99" s="24"/>
      <c r="D99" s="24"/>
      <c r="E99" s="24"/>
      <c r="F99" s="24"/>
      <c r="G99" s="24"/>
      <c r="H99" s="24"/>
      <c r="I99" s="24"/>
      <c r="J99" s="24"/>
      <c r="K99" s="24"/>
    </row>
    <row r="100" spans="1:11" ht="15" customHeight="1" thickBot="1">
      <c r="A100" s="24"/>
      <c r="B100" s="24"/>
      <c r="C100" s="24"/>
      <c r="D100" s="24"/>
      <c r="E100" s="24"/>
      <c r="F100" s="24"/>
      <c r="G100" s="24"/>
      <c r="H100" s="24"/>
      <c r="I100" s="24"/>
      <c r="J100" s="24"/>
      <c r="K100" s="24"/>
    </row>
    <row r="101" spans="1:11" ht="15" customHeight="1" thickTop="1">
      <c r="A101" s="49"/>
      <c r="B101" s="49"/>
      <c r="C101" s="49"/>
      <c r="D101" s="49"/>
      <c r="E101" s="49"/>
      <c r="F101" s="49"/>
      <c r="G101" s="49"/>
      <c r="H101" s="49"/>
      <c r="I101" s="49"/>
      <c r="J101" s="49"/>
      <c r="K101" s="49"/>
    </row>
    <row r="102" spans="1:11" ht="24.75" customHeight="1">
      <c r="A102" s="188" t="s">
        <v>31</v>
      </c>
      <c r="B102" s="188"/>
      <c r="C102" s="188"/>
      <c r="D102" s="188"/>
      <c r="E102" s="188"/>
      <c r="F102" s="188"/>
      <c r="G102" s="188"/>
      <c r="H102" s="188"/>
      <c r="I102" s="188"/>
      <c r="J102" s="188"/>
      <c r="K102" s="188"/>
    </row>
    <row r="103" spans="1:11" ht="15" customHeight="1">
      <c r="A103" s="203"/>
      <c r="B103" s="203"/>
      <c r="C103" s="203"/>
      <c r="D103" s="203"/>
      <c r="E103" s="203"/>
      <c r="F103" s="203"/>
      <c r="G103" s="203"/>
      <c r="H103" s="203"/>
      <c r="I103" s="203"/>
      <c r="J103" s="203"/>
      <c r="K103" s="203"/>
    </row>
    <row r="104" spans="1:11" ht="24.75" customHeight="1">
      <c r="A104" s="198" t="s">
        <v>105</v>
      </c>
      <c r="B104" s="198"/>
      <c r="C104" s="198"/>
      <c r="D104" s="37" t="s">
        <v>104</v>
      </c>
      <c r="E104" s="37"/>
      <c r="F104" s="37"/>
      <c r="G104" s="37"/>
      <c r="H104" s="37"/>
      <c r="I104" s="37"/>
      <c r="J104" s="37"/>
      <c r="K104" s="37"/>
    </row>
    <row r="105" spans="1:11" ht="15" customHeight="1">
      <c r="A105" s="24"/>
      <c r="B105" s="24"/>
      <c r="C105" s="24"/>
      <c r="D105" s="24"/>
      <c r="E105" s="24"/>
      <c r="F105" s="24"/>
      <c r="G105" s="24"/>
      <c r="H105" s="24"/>
      <c r="I105" s="24"/>
      <c r="J105" s="24"/>
      <c r="K105" s="24"/>
    </row>
    <row r="106" spans="1:11" ht="15" customHeight="1">
      <c r="A106" s="39" t="s">
        <v>86</v>
      </c>
      <c r="B106" s="40"/>
      <c r="C106" s="40"/>
      <c r="D106" s="40"/>
      <c r="E106" s="24"/>
      <c r="F106" s="24"/>
      <c r="G106" s="24"/>
      <c r="H106" s="24"/>
      <c r="I106" s="24"/>
      <c r="J106" s="24"/>
      <c r="K106" s="24"/>
    </row>
    <row r="107" spans="1:11" ht="15" customHeight="1">
      <c r="A107" s="39" t="s">
        <v>105</v>
      </c>
      <c r="B107" s="39"/>
      <c r="C107" s="39"/>
      <c r="D107" s="39"/>
      <c r="E107" s="38" t="s">
        <v>126</v>
      </c>
      <c r="F107" s="24"/>
      <c r="G107" s="24"/>
      <c r="H107" s="24"/>
      <c r="I107" s="24"/>
      <c r="J107" s="24"/>
      <c r="K107" s="24"/>
    </row>
    <row r="108" spans="1:11" ht="15" customHeight="1">
      <c r="A108" s="39" t="s">
        <v>53</v>
      </c>
      <c r="B108" s="39"/>
      <c r="C108" s="39"/>
      <c r="D108" s="39"/>
      <c r="E108" s="38" t="s">
        <v>106</v>
      </c>
      <c r="F108" s="38"/>
      <c r="G108" s="38"/>
      <c r="H108" s="38"/>
      <c r="I108" s="38"/>
      <c r="J108" s="38"/>
      <c r="K108" s="38"/>
    </row>
    <row r="109" spans="1:11" ht="15" customHeight="1">
      <c r="A109" s="39" t="s">
        <v>108</v>
      </c>
      <c r="B109" s="39"/>
      <c r="C109" s="39"/>
      <c r="D109" s="39"/>
      <c r="E109" s="38" t="s">
        <v>107</v>
      </c>
      <c r="F109" s="38"/>
      <c r="G109" s="38"/>
      <c r="H109" s="38"/>
      <c r="I109" s="38"/>
      <c r="J109" s="38"/>
      <c r="K109" s="38"/>
    </row>
    <row r="110" spans="1:11" ht="15" customHeight="1">
      <c r="A110" s="24"/>
      <c r="B110" s="24"/>
      <c r="C110" s="24"/>
      <c r="D110" s="24"/>
      <c r="E110" s="24"/>
      <c r="F110" s="24"/>
      <c r="G110" s="24"/>
      <c r="H110" s="24"/>
      <c r="I110" s="24"/>
      <c r="J110" s="24"/>
      <c r="K110" s="24"/>
    </row>
    <row r="111" spans="1:11" ht="15" customHeight="1">
      <c r="A111" s="24"/>
      <c r="B111" s="24"/>
      <c r="C111" s="24"/>
      <c r="D111" s="24"/>
      <c r="E111" s="24"/>
      <c r="F111" s="24"/>
      <c r="G111" s="24"/>
      <c r="H111" s="24"/>
      <c r="I111" s="24"/>
      <c r="J111" s="24"/>
      <c r="K111" s="24"/>
    </row>
    <row r="112" spans="1:11" ht="19.5" customHeight="1">
      <c r="A112" s="40"/>
      <c r="B112" s="40"/>
      <c r="C112" s="40"/>
      <c r="D112" s="22" t="s">
        <v>36</v>
      </c>
      <c r="E112" s="22"/>
      <c r="F112" s="22"/>
      <c r="G112" s="22"/>
      <c r="H112" s="22"/>
      <c r="I112" s="22"/>
      <c r="J112" s="22"/>
      <c r="K112" s="22"/>
    </row>
    <row r="113" spans="1:11" ht="15" customHeight="1">
      <c r="A113" s="24"/>
      <c r="B113" s="24"/>
      <c r="C113" s="24"/>
      <c r="D113" s="24"/>
      <c r="E113" s="24"/>
      <c r="F113" s="24"/>
      <c r="G113" s="24"/>
      <c r="H113" s="24"/>
      <c r="I113" s="24"/>
      <c r="J113" s="24"/>
      <c r="K113" s="24"/>
    </row>
    <row r="114" spans="1:11" ht="24.75" customHeight="1">
      <c r="A114" s="21" t="s">
        <v>109</v>
      </c>
      <c r="B114" s="21"/>
      <c r="C114" s="21"/>
      <c r="D114" s="21"/>
      <c r="E114" s="22" t="s">
        <v>111</v>
      </c>
      <c r="F114" s="22"/>
      <c r="G114" s="22"/>
      <c r="H114" s="22"/>
      <c r="I114" s="22"/>
      <c r="J114" s="22"/>
      <c r="K114" s="22"/>
    </row>
    <row r="115" spans="1:11" ht="15" customHeight="1">
      <c r="A115" s="38"/>
      <c r="B115" s="38"/>
      <c r="C115" s="38"/>
      <c r="D115" s="38"/>
      <c r="E115" s="38"/>
      <c r="F115" s="38"/>
      <c r="G115" s="38"/>
      <c r="H115" s="38"/>
      <c r="I115" s="38"/>
      <c r="J115" s="38"/>
      <c r="K115" s="38"/>
    </row>
    <row r="116" spans="1:11" ht="24.75" customHeight="1">
      <c r="A116" s="21" t="s">
        <v>110</v>
      </c>
      <c r="B116" s="21"/>
      <c r="C116" s="21"/>
      <c r="D116" s="21"/>
      <c r="E116" s="23">
        <f>J23</f>
        <v>1.4</v>
      </c>
      <c r="F116" s="23"/>
      <c r="G116" s="22" t="s">
        <v>112</v>
      </c>
      <c r="H116" s="22"/>
      <c r="I116" s="22"/>
      <c r="J116" s="22"/>
      <c r="K116" s="22"/>
    </row>
    <row r="117" spans="1:11" ht="15" customHeight="1">
      <c r="A117" s="38"/>
      <c r="B117" s="38"/>
      <c r="C117" s="38"/>
      <c r="D117" s="38"/>
      <c r="E117" s="38"/>
      <c r="F117" s="38"/>
      <c r="G117" s="38"/>
      <c r="H117" s="38"/>
      <c r="I117" s="38"/>
      <c r="J117" s="38"/>
      <c r="K117" s="38"/>
    </row>
    <row r="118" spans="1:11" ht="24.75" customHeight="1">
      <c r="A118" s="21" t="s">
        <v>32</v>
      </c>
      <c r="B118" s="21"/>
      <c r="C118" s="21"/>
      <c r="D118" s="21"/>
      <c r="E118" s="23">
        <f>(E116)^0.5</f>
        <v>1.1832159566199232</v>
      </c>
      <c r="F118" s="23"/>
      <c r="G118" s="22" t="s">
        <v>1</v>
      </c>
      <c r="H118" s="22"/>
      <c r="I118" s="22"/>
      <c r="J118" s="22"/>
      <c r="K118" s="22"/>
    </row>
    <row r="119" spans="1:11" ht="15" customHeight="1">
      <c r="A119" s="24"/>
      <c r="B119" s="24"/>
      <c r="C119" s="24"/>
      <c r="D119" s="24"/>
      <c r="E119" s="24"/>
      <c r="F119" s="24"/>
      <c r="G119" s="24"/>
      <c r="H119" s="24"/>
      <c r="I119" s="24"/>
      <c r="J119" s="24"/>
      <c r="K119" s="24"/>
    </row>
    <row r="120" spans="1:11" ht="15" customHeight="1">
      <c r="A120" s="24"/>
      <c r="B120" s="24"/>
      <c r="C120" s="24"/>
      <c r="D120" s="24"/>
      <c r="E120" s="24"/>
      <c r="F120" s="24"/>
      <c r="G120" s="24"/>
      <c r="H120" s="24"/>
      <c r="I120" s="24"/>
      <c r="J120" s="24"/>
      <c r="K120" s="24"/>
    </row>
    <row r="121" spans="1:11" ht="24.75" customHeight="1">
      <c r="A121" s="188" t="s">
        <v>31</v>
      </c>
      <c r="B121" s="188"/>
      <c r="C121" s="188"/>
      <c r="D121" s="188"/>
      <c r="E121" s="188"/>
      <c r="F121" s="188"/>
      <c r="G121" s="188"/>
      <c r="H121" s="188"/>
      <c r="I121" s="188"/>
      <c r="J121" s="188"/>
      <c r="K121" s="188"/>
    </row>
    <row r="122" spans="1:11" ht="15" customHeight="1">
      <c r="A122" s="24"/>
      <c r="B122" s="24"/>
      <c r="C122" s="24"/>
      <c r="D122" s="24"/>
      <c r="E122" s="24"/>
      <c r="F122" s="24"/>
      <c r="G122" s="24"/>
      <c r="H122" s="24"/>
      <c r="I122" s="24"/>
      <c r="J122" s="24"/>
      <c r="K122" s="24"/>
    </row>
    <row r="123" spans="1:11" ht="24.75" customHeight="1">
      <c r="A123" s="198" t="s">
        <v>105</v>
      </c>
      <c r="B123" s="198"/>
      <c r="C123" s="198"/>
      <c r="D123" s="37" t="s">
        <v>104</v>
      </c>
      <c r="E123" s="37"/>
      <c r="F123" s="37"/>
      <c r="G123" s="37"/>
      <c r="H123" s="37"/>
      <c r="I123" s="37"/>
      <c r="J123" s="37"/>
      <c r="K123" s="37"/>
    </row>
    <row r="124" spans="1:11" ht="15" customHeight="1">
      <c r="A124" s="38"/>
      <c r="B124" s="38"/>
      <c r="C124" s="38"/>
      <c r="D124" s="38"/>
      <c r="E124" s="38"/>
      <c r="F124" s="38"/>
      <c r="G124" s="38"/>
      <c r="H124" s="38"/>
      <c r="I124" s="38"/>
      <c r="J124" s="38"/>
      <c r="K124" s="38"/>
    </row>
    <row r="125" spans="1:11" ht="24.75" customHeight="1">
      <c r="A125" s="198" t="s">
        <v>33</v>
      </c>
      <c r="B125" s="198"/>
      <c r="C125" s="198"/>
      <c r="D125" s="199">
        <f>D98/E118</f>
        <v>1289.0026230121603</v>
      </c>
      <c r="E125" s="199"/>
      <c r="F125" s="37" t="s">
        <v>34</v>
      </c>
      <c r="G125" s="37"/>
      <c r="H125" s="37"/>
      <c r="I125" s="37"/>
      <c r="J125" s="37"/>
      <c r="K125" s="37"/>
    </row>
    <row r="126" spans="1:11" ht="15" customHeight="1">
      <c r="A126" s="126"/>
      <c r="B126" s="126"/>
      <c r="C126" s="126"/>
      <c r="D126" s="126"/>
      <c r="E126" s="126"/>
      <c r="F126" s="126"/>
      <c r="G126" s="126"/>
      <c r="H126" s="126"/>
      <c r="I126" s="126"/>
      <c r="J126" s="126"/>
      <c r="K126" s="126"/>
    </row>
    <row r="127" spans="1:11" ht="15" customHeight="1" thickBot="1">
      <c r="A127" s="48"/>
      <c r="B127" s="48"/>
      <c r="C127" s="48"/>
      <c r="D127" s="48"/>
      <c r="E127" s="48"/>
      <c r="F127" s="48"/>
      <c r="G127" s="48"/>
      <c r="H127" s="48"/>
      <c r="I127" s="48"/>
      <c r="J127" s="48"/>
      <c r="K127" s="48"/>
    </row>
    <row r="128" spans="1:11" ht="15" customHeight="1" thickTop="1">
      <c r="A128" s="200"/>
      <c r="B128" s="200"/>
      <c r="C128" s="200"/>
      <c r="D128" s="200"/>
      <c r="E128" s="200"/>
      <c r="F128" s="200"/>
      <c r="G128" s="200"/>
      <c r="H128" s="200"/>
      <c r="I128" s="200"/>
      <c r="J128" s="200"/>
      <c r="K128" s="200"/>
    </row>
    <row r="129" spans="1:11" ht="24.75" customHeight="1">
      <c r="A129" s="188" t="s">
        <v>30</v>
      </c>
      <c r="B129" s="188"/>
      <c r="C129" s="188"/>
      <c r="D129" s="188"/>
      <c r="E129" s="188"/>
      <c r="F129" s="188"/>
      <c r="G129" s="188"/>
      <c r="H129" s="188"/>
      <c r="I129" s="188"/>
      <c r="J129" s="188"/>
      <c r="K129" s="188"/>
    </row>
    <row r="130" spans="2:11" ht="15" customHeight="1">
      <c r="B130" s="189" t="s">
        <v>142</v>
      </c>
      <c r="C130" s="189"/>
      <c r="D130" s="189"/>
      <c r="E130" s="189"/>
      <c r="F130" s="189"/>
      <c r="G130" s="189"/>
      <c r="H130" s="189"/>
      <c r="I130" s="24"/>
      <c r="J130" s="24"/>
      <c r="K130" s="24"/>
    </row>
    <row r="131" spans="1:11" ht="15" customHeight="1">
      <c r="A131" s="24"/>
      <c r="B131" s="24"/>
      <c r="C131" s="24"/>
      <c r="D131" s="24"/>
      <c r="E131" s="24"/>
      <c r="F131" s="24"/>
      <c r="G131" s="24"/>
      <c r="H131" s="24"/>
      <c r="I131" s="24"/>
      <c r="J131" s="24"/>
      <c r="K131" s="24"/>
    </row>
    <row r="132" spans="1:11" ht="24.75" customHeight="1">
      <c r="A132" s="198" t="s">
        <v>116</v>
      </c>
      <c r="B132" s="198"/>
      <c r="C132" s="198"/>
      <c r="D132" s="37" t="s">
        <v>132</v>
      </c>
      <c r="E132" s="37"/>
      <c r="F132" s="37"/>
      <c r="G132" s="37"/>
      <c r="H132" s="37"/>
      <c r="I132" s="37"/>
      <c r="J132" s="37"/>
      <c r="K132" s="37"/>
    </row>
    <row r="133" spans="1:11" ht="15" customHeight="1">
      <c r="A133" s="24"/>
      <c r="B133" s="24"/>
      <c r="C133" s="24"/>
      <c r="D133" s="24"/>
      <c r="E133" s="24"/>
      <c r="F133" s="24"/>
      <c r="G133" s="24"/>
      <c r="H133" s="24"/>
      <c r="I133" s="24"/>
      <c r="J133" s="24"/>
      <c r="K133" s="24"/>
    </row>
    <row r="134" spans="1:11" ht="15" customHeight="1">
      <c r="A134" s="39" t="s">
        <v>86</v>
      </c>
      <c r="B134" s="39"/>
      <c r="C134" s="39"/>
      <c r="D134" s="24"/>
      <c r="E134" s="24"/>
      <c r="F134" s="24"/>
      <c r="G134" s="24"/>
      <c r="H134" s="24"/>
      <c r="I134" s="24"/>
      <c r="J134" s="24"/>
      <c r="K134" s="24"/>
    </row>
    <row r="135" spans="1:11" ht="15" customHeight="1">
      <c r="A135" s="39" t="s">
        <v>115</v>
      </c>
      <c r="B135" s="39"/>
      <c r="C135" s="39"/>
      <c r="D135" s="38" t="s">
        <v>113</v>
      </c>
      <c r="E135" s="38"/>
      <c r="F135" s="38"/>
      <c r="G135" s="38"/>
      <c r="H135" s="38"/>
      <c r="I135" s="38"/>
      <c r="J135" s="38"/>
      <c r="K135" s="38"/>
    </row>
    <row r="136" spans="1:11" ht="15" customHeight="1">
      <c r="A136" s="39" t="s">
        <v>105</v>
      </c>
      <c r="B136" s="39"/>
      <c r="C136" s="39"/>
      <c r="D136" s="38" t="s">
        <v>114</v>
      </c>
      <c r="E136" s="38"/>
      <c r="F136" s="38"/>
      <c r="G136" s="38"/>
      <c r="H136" s="38"/>
      <c r="I136" s="38"/>
      <c r="J136" s="38"/>
      <c r="K136" s="38"/>
    </row>
    <row r="137" spans="1:11" ht="15" customHeight="1">
      <c r="A137" s="24"/>
      <c r="B137" s="24"/>
      <c r="C137" s="24"/>
      <c r="D137" s="24"/>
      <c r="E137" s="24"/>
      <c r="F137" s="24"/>
      <c r="G137" s="24"/>
      <c r="H137" s="24"/>
      <c r="I137" s="24"/>
      <c r="J137" s="24"/>
      <c r="K137" s="24"/>
    </row>
    <row r="138" spans="1:11" ht="15" customHeight="1">
      <c r="A138" s="24"/>
      <c r="B138" s="24"/>
      <c r="C138" s="24"/>
      <c r="D138" s="24"/>
      <c r="E138" s="24"/>
      <c r="F138" s="24"/>
      <c r="G138" s="24"/>
      <c r="H138" s="24"/>
      <c r="I138" s="24"/>
      <c r="J138" s="24"/>
      <c r="K138" s="24"/>
    </row>
    <row r="139" spans="1:11" ht="15" customHeight="1">
      <c r="A139" s="24"/>
      <c r="B139" s="24"/>
      <c r="C139" s="24"/>
      <c r="D139" s="24"/>
      <c r="E139" s="24"/>
      <c r="F139" s="24"/>
      <c r="G139" s="24"/>
      <c r="H139" s="24"/>
      <c r="I139" s="24"/>
      <c r="J139" s="24"/>
      <c r="K139" s="24"/>
    </row>
    <row r="140" spans="1:11" ht="24.75" customHeight="1">
      <c r="A140" s="198" t="s">
        <v>116</v>
      </c>
      <c r="B140" s="198"/>
      <c r="C140" s="198"/>
      <c r="D140" s="37" t="s">
        <v>132</v>
      </c>
      <c r="E140" s="37"/>
      <c r="F140" s="37"/>
      <c r="G140" s="37"/>
      <c r="H140" s="37"/>
      <c r="I140" s="37"/>
      <c r="J140" s="37"/>
      <c r="K140" s="37"/>
    </row>
    <row r="141" spans="1:11" ht="15" customHeight="1">
      <c r="A141" s="24"/>
      <c r="B141" s="24"/>
      <c r="C141" s="24"/>
      <c r="D141" s="24"/>
      <c r="E141" s="24"/>
      <c r="F141" s="24"/>
      <c r="G141" s="24"/>
      <c r="H141" s="24"/>
      <c r="I141" s="24"/>
      <c r="J141" s="24"/>
      <c r="K141" s="24"/>
    </row>
    <row r="142" spans="1:11" ht="15" customHeight="1">
      <c r="A142" s="24"/>
      <c r="B142" s="24"/>
      <c r="C142" s="24"/>
      <c r="D142" s="24"/>
      <c r="E142" s="24"/>
      <c r="F142" s="24"/>
      <c r="G142" s="24"/>
      <c r="H142" s="24"/>
      <c r="I142" s="24"/>
      <c r="J142" s="24"/>
      <c r="K142" s="24"/>
    </row>
    <row r="143" spans="1:11" ht="15" customHeight="1">
      <c r="A143" s="24"/>
      <c r="B143" s="24"/>
      <c r="C143" s="24"/>
      <c r="D143" s="24"/>
      <c r="E143" s="24"/>
      <c r="F143" s="24"/>
      <c r="G143" s="24"/>
      <c r="H143" s="24"/>
      <c r="I143" s="24"/>
      <c r="J143" s="24"/>
      <c r="K143" s="24"/>
    </row>
    <row r="144" spans="1:11" ht="15" customHeight="1" thickBot="1">
      <c r="A144" s="24"/>
      <c r="B144" s="24"/>
      <c r="C144" s="24"/>
      <c r="D144" s="24"/>
      <c r="E144" s="24"/>
      <c r="F144" s="24"/>
      <c r="G144" s="24"/>
      <c r="H144" s="24"/>
      <c r="I144" s="24"/>
      <c r="J144" s="24"/>
      <c r="K144" s="24"/>
    </row>
    <row r="145" spans="1:11" ht="15" customHeight="1" thickTop="1">
      <c r="A145" s="33" t="s">
        <v>117</v>
      </c>
      <c r="B145" s="35" t="s">
        <v>118</v>
      </c>
      <c r="C145" s="31"/>
      <c r="D145" s="30">
        <f>0.034*(D125)^(2/3)</f>
        <v>4.026998344915139</v>
      </c>
      <c r="E145" s="31"/>
      <c r="F145" s="25" t="s">
        <v>1</v>
      </c>
      <c r="G145" s="29"/>
      <c r="H145" s="30">
        <f>D145/0.3048</f>
        <v>13.211936827149405</v>
      </c>
      <c r="I145" s="31"/>
      <c r="J145" s="25" t="s">
        <v>24</v>
      </c>
      <c r="K145" s="26"/>
    </row>
    <row r="146" spans="1:11" ht="24.75" customHeight="1" thickBot="1">
      <c r="A146" s="34"/>
      <c r="B146" s="32"/>
      <c r="C146" s="32"/>
      <c r="D146" s="32"/>
      <c r="E146" s="32"/>
      <c r="F146" s="27"/>
      <c r="G146" s="27"/>
      <c r="H146" s="32"/>
      <c r="I146" s="32"/>
      <c r="J146" s="27"/>
      <c r="K146" s="28"/>
    </row>
    <row r="147" spans="1:11" ht="15" customHeight="1" thickTop="1">
      <c r="A147" s="126"/>
      <c r="B147" s="126"/>
      <c r="C147" s="126"/>
      <c r="D147" s="126"/>
      <c r="E147" s="126"/>
      <c r="F147" s="126"/>
      <c r="G147" s="126"/>
      <c r="H147" s="126"/>
      <c r="I147" s="126"/>
      <c r="J147" s="126"/>
      <c r="K147" s="126"/>
    </row>
    <row r="148" spans="1:11" ht="15" customHeight="1">
      <c r="A148" s="126"/>
      <c r="B148" s="126"/>
      <c r="C148" s="126"/>
      <c r="D148" s="126"/>
      <c r="E148" s="126"/>
      <c r="F148" s="126"/>
      <c r="G148" s="126"/>
      <c r="H148" s="126"/>
      <c r="I148" s="126"/>
      <c r="J148" s="126"/>
      <c r="K148" s="126"/>
    </row>
    <row r="149" spans="1:11" ht="15" customHeight="1">
      <c r="A149" s="126"/>
      <c r="B149" s="126"/>
      <c r="C149" s="126"/>
      <c r="D149" s="126"/>
      <c r="E149" s="126"/>
      <c r="F149" s="126"/>
      <c r="G149" s="126"/>
      <c r="H149" s="126"/>
      <c r="I149" s="126"/>
      <c r="J149" s="126"/>
      <c r="K149" s="126"/>
    </row>
    <row r="150" spans="1:11" ht="15" customHeight="1">
      <c r="A150" s="126"/>
      <c r="B150" s="126"/>
      <c r="C150" s="126"/>
      <c r="D150" s="126"/>
      <c r="E150" s="126"/>
      <c r="F150" s="126"/>
      <c r="G150" s="126"/>
      <c r="H150" s="126"/>
      <c r="I150" s="126"/>
      <c r="J150" s="126"/>
      <c r="K150" s="126"/>
    </row>
    <row r="151" spans="1:11" ht="15" customHeight="1">
      <c r="A151" s="126"/>
      <c r="B151" s="126"/>
      <c r="C151" s="126"/>
      <c r="D151" s="126"/>
      <c r="E151" s="126"/>
      <c r="F151" s="126"/>
      <c r="G151" s="126"/>
      <c r="H151" s="126"/>
      <c r="I151" s="126"/>
      <c r="J151" s="126"/>
      <c r="K151" s="126"/>
    </row>
    <row r="152" spans="1:11" ht="15" customHeight="1">
      <c r="A152" s="114" t="s">
        <v>61</v>
      </c>
      <c r="B152" s="115"/>
      <c r="C152" s="115"/>
      <c r="D152" s="115"/>
      <c r="E152" s="115"/>
      <c r="F152" s="115"/>
      <c r="G152" s="115"/>
      <c r="H152" s="115"/>
      <c r="I152" s="115"/>
      <c r="J152" s="115"/>
      <c r="K152" s="116"/>
    </row>
    <row r="153" spans="1:11" ht="15" customHeight="1">
      <c r="A153" s="117" t="s">
        <v>149</v>
      </c>
      <c r="B153" s="118"/>
      <c r="C153" s="118"/>
      <c r="D153" s="118"/>
      <c r="E153" s="118"/>
      <c r="F153" s="118"/>
      <c r="G153" s="118"/>
      <c r="H153" s="118"/>
      <c r="I153" s="118"/>
      <c r="J153" s="118"/>
      <c r="K153" s="119"/>
    </row>
    <row r="154" spans="1:11" ht="15" customHeight="1">
      <c r="A154" s="120"/>
      <c r="B154" s="121"/>
      <c r="C154" s="121"/>
      <c r="D154" s="121"/>
      <c r="E154" s="121"/>
      <c r="F154" s="121"/>
      <c r="G154" s="121"/>
      <c r="H154" s="121"/>
      <c r="I154" s="121"/>
      <c r="J154" s="121"/>
      <c r="K154" s="122"/>
    </row>
    <row r="155" spans="1:11" ht="15" customHeight="1">
      <c r="A155" s="120"/>
      <c r="B155" s="121"/>
      <c r="C155" s="121"/>
      <c r="D155" s="121"/>
      <c r="E155" s="121"/>
      <c r="F155" s="121"/>
      <c r="G155" s="121"/>
      <c r="H155" s="121"/>
      <c r="I155" s="121"/>
      <c r="J155" s="121"/>
      <c r="K155" s="122"/>
    </row>
    <row r="156" spans="1:11" ht="15" customHeight="1">
      <c r="A156" s="120"/>
      <c r="B156" s="121"/>
      <c r="C156" s="121"/>
      <c r="D156" s="121"/>
      <c r="E156" s="121"/>
      <c r="F156" s="121"/>
      <c r="G156" s="121"/>
      <c r="H156" s="121"/>
      <c r="I156" s="121"/>
      <c r="J156" s="121"/>
      <c r="K156" s="122"/>
    </row>
    <row r="157" spans="1:11" ht="15" customHeight="1">
      <c r="A157" s="120"/>
      <c r="B157" s="121"/>
      <c r="C157" s="121"/>
      <c r="D157" s="121"/>
      <c r="E157" s="121"/>
      <c r="F157" s="121"/>
      <c r="G157" s="121"/>
      <c r="H157" s="121"/>
      <c r="I157" s="121"/>
      <c r="J157" s="121"/>
      <c r="K157" s="122"/>
    </row>
    <row r="158" spans="1:11" ht="15" customHeight="1">
      <c r="A158" s="123"/>
      <c r="B158" s="124"/>
      <c r="C158" s="124"/>
      <c r="D158" s="124"/>
      <c r="E158" s="124"/>
      <c r="F158" s="124"/>
      <c r="G158" s="124"/>
      <c r="H158" s="124"/>
      <c r="I158" s="124"/>
      <c r="J158" s="124"/>
      <c r="K158" s="125"/>
    </row>
    <row r="159" spans="1:11" ht="15" customHeight="1">
      <c r="A159" s="126"/>
      <c r="B159" s="126"/>
      <c r="C159" s="126"/>
      <c r="D159" s="126"/>
      <c r="E159" s="126"/>
      <c r="F159" s="126"/>
      <c r="G159" s="126"/>
      <c r="H159" s="126"/>
      <c r="I159" s="126"/>
      <c r="J159" s="126"/>
      <c r="K159" s="126"/>
    </row>
    <row r="160" spans="1:11" ht="15" customHeight="1">
      <c r="A160" s="126"/>
      <c r="B160" s="126"/>
      <c r="C160" s="126"/>
      <c r="D160" s="126"/>
      <c r="E160" s="126"/>
      <c r="F160" s="126"/>
      <c r="G160" s="126"/>
      <c r="H160" s="126"/>
      <c r="I160" s="126"/>
      <c r="J160" s="126"/>
      <c r="K160" s="126"/>
    </row>
    <row r="161" spans="1:11" ht="15" customHeight="1">
      <c r="A161" s="126"/>
      <c r="B161" s="126"/>
      <c r="C161" s="126"/>
      <c r="D161" s="126"/>
      <c r="E161" s="126"/>
      <c r="F161" s="126"/>
      <c r="G161" s="126"/>
      <c r="H161" s="126"/>
      <c r="I161" s="126"/>
      <c r="J161" s="126"/>
      <c r="K161" s="126"/>
    </row>
    <row r="162" spans="1:11" ht="15" customHeight="1">
      <c r="A162" s="126"/>
      <c r="B162" s="126"/>
      <c r="C162" s="126"/>
      <c r="D162" s="126"/>
      <c r="E162" s="126"/>
      <c r="F162" s="126"/>
      <c r="G162" s="126"/>
      <c r="H162" s="126"/>
      <c r="I162" s="126"/>
      <c r="J162" s="126"/>
      <c r="K162" s="126"/>
    </row>
    <row r="163" spans="1:11" ht="15" customHeight="1">
      <c r="A163" s="126"/>
      <c r="B163" s="126"/>
      <c r="C163" s="126"/>
      <c r="D163" s="126"/>
      <c r="E163" s="126"/>
      <c r="F163" s="126"/>
      <c r="G163" s="126"/>
      <c r="H163" s="126"/>
      <c r="I163" s="126"/>
      <c r="J163" s="126"/>
      <c r="K163" s="126"/>
    </row>
    <row r="164" spans="1:11" ht="15" customHeight="1">
      <c r="A164" s="1" t="s">
        <v>44</v>
      </c>
      <c r="B164" s="128"/>
      <c r="C164" s="129"/>
      <c r="D164" s="130"/>
      <c r="E164" s="1" t="s">
        <v>62</v>
      </c>
      <c r="F164" s="2"/>
      <c r="G164" s="131" t="s">
        <v>63</v>
      </c>
      <c r="H164" s="132"/>
      <c r="I164" s="128"/>
      <c r="J164" s="129"/>
      <c r="K164" s="133"/>
    </row>
    <row r="165" spans="1:11" ht="15" customHeight="1">
      <c r="A165" s="127"/>
      <c r="B165" s="24"/>
      <c r="C165" s="24"/>
      <c r="D165" s="24"/>
      <c r="E165" s="24"/>
      <c r="F165" s="24"/>
      <c r="G165" s="24"/>
      <c r="H165" s="24"/>
      <c r="I165" s="24"/>
      <c r="J165" s="24"/>
      <c r="K165" s="24"/>
    </row>
    <row r="166" spans="1:11" ht="15" customHeight="1">
      <c r="A166" s="127"/>
      <c r="B166" s="134"/>
      <c r="C166" s="134"/>
      <c r="D166" s="134"/>
      <c r="E166" s="134"/>
      <c r="F166" s="134"/>
      <c r="G166" s="134"/>
      <c r="H166" s="134"/>
      <c r="I166" s="134"/>
      <c r="J166" s="134"/>
      <c r="K166" s="134"/>
    </row>
    <row r="167" spans="1:11" ht="15" customHeight="1">
      <c r="A167" s="1" t="s">
        <v>46</v>
      </c>
      <c r="B167" s="128"/>
      <c r="C167" s="129"/>
      <c r="D167" s="130"/>
      <c r="E167" s="1" t="s">
        <v>62</v>
      </c>
      <c r="F167" s="2"/>
      <c r="G167" s="131" t="s">
        <v>63</v>
      </c>
      <c r="H167" s="132"/>
      <c r="I167" s="128"/>
      <c r="J167" s="129"/>
      <c r="K167" s="133"/>
    </row>
    <row r="168" spans="1:11" ht="15" customHeight="1">
      <c r="A168" s="127"/>
      <c r="B168" s="24"/>
      <c r="C168" s="24"/>
      <c r="D168" s="24"/>
      <c r="E168" s="24"/>
      <c r="F168" s="24"/>
      <c r="G168" s="24"/>
      <c r="H168" s="24"/>
      <c r="I168" s="24"/>
      <c r="J168" s="24"/>
      <c r="K168" s="24"/>
    </row>
    <row r="169" spans="1:11" ht="15" customHeight="1">
      <c r="A169" s="127"/>
      <c r="B169" s="24"/>
      <c r="C169" s="24"/>
      <c r="D169" s="24"/>
      <c r="E169" s="24"/>
      <c r="F169" s="24"/>
      <c r="G169" s="24"/>
      <c r="H169" s="24"/>
      <c r="I169" s="24"/>
      <c r="J169" s="24"/>
      <c r="K169" s="24"/>
    </row>
    <row r="170" spans="1:11" ht="15" customHeight="1">
      <c r="A170" s="141" t="s">
        <v>64</v>
      </c>
      <c r="B170" s="135"/>
      <c r="C170" s="135"/>
      <c r="D170" s="135"/>
      <c r="E170" s="135"/>
      <c r="F170" s="135"/>
      <c r="G170" s="135"/>
      <c r="H170" s="135"/>
      <c r="I170" s="135"/>
      <c r="J170" s="135"/>
      <c r="K170" s="135"/>
    </row>
    <row r="171" spans="1:11" ht="15" customHeight="1">
      <c r="A171" s="142"/>
      <c r="B171" s="143"/>
      <c r="C171" s="143"/>
      <c r="D171" s="143"/>
      <c r="E171" s="143"/>
      <c r="F171" s="143"/>
      <c r="G171" s="143"/>
      <c r="H171" s="143"/>
      <c r="I171" s="143"/>
      <c r="J171" s="143"/>
      <c r="K171" s="144"/>
    </row>
    <row r="172" spans="1:11" ht="15" customHeight="1">
      <c r="A172" s="145"/>
      <c r="B172" s="146"/>
      <c r="C172" s="146"/>
      <c r="D172" s="146"/>
      <c r="E172" s="146"/>
      <c r="F172" s="146"/>
      <c r="G172" s="146"/>
      <c r="H172" s="146"/>
      <c r="I172" s="146"/>
      <c r="J172" s="146"/>
      <c r="K172" s="147"/>
    </row>
    <row r="173" spans="1:11" ht="15" customHeight="1">
      <c r="A173" s="145"/>
      <c r="B173" s="146"/>
      <c r="C173" s="146"/>
      <c r="D173" s="146"/>
      <c r="E173" s="146"/>
      <c r="F173" s="146"/>
      <c r="G173" s="146"/>
      <c r="H173" s="146"/>
      <c r="I173" s="146"/>
      <c r="J173" s="146"/>
      <c r="K173" s="147"/>
    </row>
    <row r="174" spans="1:11" ht="15" customHeight="1">
      <c r="A174" s="145"/>
      <c r="B174" s="146"/>
      <c r="C174" s="146"/>
      <c r="D174" s="146"/>
      <c r="E174" s="146"/>
      <c r="F174" s="146"/>
      <c r="G174" s="146"/>
      <c r="H174" s="146"/>
      <c r="I174" s="146"/>
      <c r="J174" s="146"/>
      <c r="K174" s="147"/>
    </row>
    <row r="175" spans="1:11" ht="15" customHeight="1">
      <c r="A175" s="145"/>
      <c r="B175" s="146"/>
      <c r="C175" s="146"/>
      <c r="D175" s="146"/>
      <c r="E175" s="146"/>
      <c r="F175" s="146"/>
      <c r="G175" s="146"/>
      <c r="H175" s="146"/>
      <c r="I175" s="146"/>
      <c r="J175" s="146"/>
      <c r="K175" s="147"/>
    </row>
    <row r="176" spans="1:11" ht="15" customHeight="1">
      <c r="A176" s="148"/>
      <c r="B176" s="149"/>
      <c r="C176" s="149"/>
      <c r="D176" s="149"/>
      <c r="E176" s="149"/>
      <c r="F176" s="149"/>
      <c r="G176" s="149"/>
      <c r="H176" s="149"/>
      <c r="I176" s="149"/>
      <c r="J176" s="149"/>
      <c r="K176" s="150"/>
    </row>
    <row r="177" spans="1:11" ht="15" customHeight="1">
      <c r="A177" s="135"/>
      <c r="B177" s="135"/>
      <c r="C177" s="135"/>
      <c r="D177" s="135"/>
      <c r="E177" s="135"/>
      <c r="F177" s="135"/>
      <c r="G177" s="135"/>
      <c r="H177" s="135"/>
      <c r="I177" s="135"/>
      <c r="J177" s="135"/>
      <c r="K177" s="135"/>
    </row>
    <row r="178" spans="1:11" ht="15" customHeight="1">
      <c r="A178" s="135"/>
      <c r="B178" s="135"/>
      <c r="C178" s="135"/>
      <c r="D178" s="135"/>
      <c r="E178" s="135"/>
      <c r="F178" s="135"/>
      <c r="G178" s="135"/>
      <c r="H178" s="135"/>
      <c r="I178" s="135"/>
      <c r="J178" s="135"/>
      <c r="K178" s="135"/>
    </row>
    <row r="179" spans="1:11" ht="15" customHeight="1" thickBot="1">
      <c r="A179" s="135"/>
      <c r="B179" s="135"/>
      <c r="C179" s="135"/>
      <c r="D179" s="135"/>
      <c r="E179" s="135"/>
      <c r="F179" s="135"/>
      <c r="G179" s="135"/>
      <c r="H179" s="135"/>
      <c r="I179" s="135"/>
      <c r="J179" s="135"/>
      <c r="K179" s="135"/>
    </row>
    <row r="180" spans="1:11" ht="15" customHeight="1" thickBot="1" thickTop="1">
      <c r="A180" s="3" t="s">
        <v>49</v>
      </c>
      <c r="B180" s="136" t="s">
        <v>65</v>
      </c>
      <c r="C180" s="137"/>
      <c r="D180" s="137"/>
      <c r="E180" s="137"/>
      <c r="F180" s="137"/>
      <c r="G180" s="137"/>
      <c r="H180" s="137"/>
      <c r="I180" s="138"/>
      <c r="J180" s="139" t="s">
        <v>45</v>
      </c>
      <c r="K180" s="140"/>
    </row>
    <row r="181" spans="1:11" ht="15" customHeight="1" thickTop="1">
      <c r="A181" s="4" t="s">
        <v>50</v>
      </c>
      <c r="B181" s="160" t="s">
        <v>59</v>
      </c>
      <c r="C181" s="161"/>
      <c r="D181" s="162"/>
      <c r="E181" s="162"/>
      <c r="F181" s="162"/>
      <c r="G181" s="162"/>
      <c r="H181" s="162"/>
      <c r="I181" s="163"/>
      <c r="J181" s="164" t="s">
        <v>153</v>
      </c>
      <c r="K181" s="165"/>
    </row>
    <row r="182" spans="1:11" ht="15" customHeight="1">
      <c r="A182" s="5" t="s">
        <v>66</v>
      </c>
      <c r="B182" s="166" t="s">
        <v>67</v>
      </c>
      <c r="C182" s="167"/>
      <c r="D182" s="167"/>
      <c r="E182" s="167"/>
      <c r="F182" s="167"/>
      <c r="G182" s="167"/>
      <c r="H182" s="167"/>
      <c r="I182" s="168"/>
      <c r="J182" s="169" t="s">
        <v>152</v>
      </c>
      <c r="K182" s="170"/>
    </row>
    <row r="183" spans="1:11" ht="15" customHeight="1">
      <c r="A183" s="5"/>
      <c r="B183" s="151"/>
      <c r="C183" s="152"/>
      <c r="D183" s="152"/>
      <c r="E183" s="152"/>
      <c r="F183" s="152"/>
      <c r="G183" s="152"/>
      <c r="H183" s="152"/>
      <c r="I183" s="153"/>
      <c r="J183" s="154"/>
      <c r="K183" s="155"/>
    </row>
    <row r="184" spans="1:11" ht="15" customHeight="1">
      <c r="A184" s="4"/>
      <c r="B184" s="156"/>
      <c r="C184" s="100"/>
      <c r="D184" s="100"/>
      <c r="E184" s="100"/>
      <c r="F184" s="100"/>
      <c r="G184" s="100"/>
      <c r="H184" s="100"/>
      <c r="I184" s="157"/>
      <c r="J184" s="158"/>
      <c r="K184" s="159"/>
    </row>
    <row r="185" spans="1:11" ht="15" customHeight="1">
      <c r="A185" s="4"/>
      <c r="B185" s="156"/>
      <c r="C185" s="100"/>
      <c r="D185" s="100"/>
      <c r="E185" s="100"/>
      <c r="F185" s="100"/>
      <c r="G185" s="100"/>
      <c r="H185" s="100"/>
      <c r="I185" s="157"/>
      <c r="J185" s="158"/>
      <c r="K185" s="159"/>
    </row>
    <row r="186" spans="1:11" ht="15" customHeight="1">
      <c r="A186" s="4"/>
      <c r="B186" s="156"/>
      <c r="C186" s="100"/>
      <c r="D186" s="100"/>
      <c r="E186" s="100"/>
      <c r="F186" s="100"/>
      <c r="G186" s="100"/>
      <c r="H186" s="100"/>
      <c r="I186" s="157"/>
      <c r="J186" s="158"/>
      <c r="K186" s="159"/>
    </row>
    <row r="187" spans="1:11" ht="15" customHeight="1">
      <c r="A187" s="4"/>
      <c r="B187" s="156"/>
      <c r="C187" s="100"/>
      <c r="D187" s="100"/>
      <c r="E187" s="100"/>
      <c r="F187" s="100"/>
      <c r="G187" s="100"/>
      <c r="H187" s="100"/>
      <c r="I187" s="157"/>
      <c r="J187" s="158"/>
      <c r="K187" s="159"/>
    </row>
    <row r="188" spans="1:11" ht="15" customHeight="1">
      <c r="A188" s="4"/>
      <c r="B188" s="156"/>
      <c r="C188" s="100"/>
      <c r="D188" s="100"/>
      <c r="E188" s="100"/>
      <c r="F188" s="100"/>
      <c r="G188" s="100"/>
      <c r="H188" s="100"/>
      <c r="I188" s="157"/>
      <c r="J188" s="158"/>
      <c r="K188" s="159"/>
    </row>
    <row r="189" spans="1:11" ht="15" customHeight="1">
      <c r="A189" s="4"/>
      <c r="B189" s="156"/>
      <c r="C189" s="100"/>
      <c r="D189" s="100"/>
      <c r="E189" s="100"/>
      <c r="F189" s="100"/>
      <c r="G189" s="100"/>
      <c r="H189" s="100"/>
      <c r="I189" s="157"/>
      <c r="J189" s="158"/>
      <c r="K189" s="159"/>
    </row>
    <row r="190" spans="1:11" ht="15" customHeight="1">
      <c r="A190" s="4"/>
      <c r="B190" s="156"/>
      <c r="C190" s="100"/>
      <c r="D190" s="100"/>
      <c r="E190" s="100"/>
      <c r="F190" s="100"/>
      <c r="G190" s="100"/>
      <c r="H190" s="100"/>
      <c r="I190" s="157"/>
      <c r="J190" s="158"/>
      <c r="K190" s="159"/>
    </row>
    <row r="191" spans="1:11" ht="15" customHeight="1">
      <c r="A191" s="4"/>
      <c r="B191" s="156"/>
      <c r="C191" s="100"/>
      <c r="D191" s="100"/>
      <c r="E191" s="100"/>
      <c r="F191" s="100"/>
      <c r="G191" s="100"/>
      <c r="H191" s="100"/>
      <c r="I191" s="157"/>
      <c r="J191" s="158"/>
      <c r="K191" s="159"/>
    </row>
    <row r="192" spans="1:11" ht="15" customHeight="1">
      <c r="A192" s="4"/>
      <c r="B192" s="156"/>
      <c r="C192" s="100"/>
      <c r="D192" s="100"/>
      <c r="E192" s="100"/>
      <c r="F192" s="100"/>
      <c r="G192" s="100"/>
      <c r="H192" s="100"/>
      <c r="I192" s="157"/>
      <c r="J192" s="158"/>
      <c r="K192" s="159"/>
    </row>
    <row r="193" spans="1:11" ht="15" customHeight="1">
      <c r="A193" s="4"/>
      <c r="B193" s="156"/>
      <c r="C193" s="100"/>
      <c r="D193" s="100"/>
      <c r="E193" s="100"/>
      <c r="F193" s="100"/>
      <c r="G193" s="100"/>
      <c r="H193" s="100"/>
      <c r="I193" s="157"/>
      <c r="J193" s="158"/>
      <c r="K193" s="159"/>
    </row>
    <row r="194" spans="1:11" ht="15" customHeight="1">
      <c r="A194" s="4"/>
      <c r="B194" s="156"/>
      <c r="C194" s="100"/>
      <c r="D194" s="100"/>
      <c r="E194" s="100"/>
      <c r="F194" s="100"/>
      <c r="G194" s="100"/>
      <c r="H194" s="100"/>
      <c r="I194" s="157"/>
      <c r="J194" s="158"/>
      <c r="K194" s="159"/>
    </row>
    <row r="195" spans="1:11" ht="15" customHeight="1">
      <c r="A195" s="4"/>
      <c r="B195" s="156"/>
      <c r="C195" s="100"/>
      <c r="D195" s="100"/>
      <c r="E195" s="100"/>
      <c r="F195" s="100"/>
      <c r="G195" s="100"/>
      <c r="H195" s="100"/>
      <c r="I195" s="157"/>
      <c r="J195" s="158"/>
      <c r="K195" s="159"/>
    </row>
    <row r="196" spans="1:11" ht="15" customHeight="1">
      <c r="A196" s="4"/>
      <c r="B196" s="156"/>
      <c r="C196" s="100"/>
      <c r="D196" s="100"/>
      <c r="E196" s="100"/>
      <c r="F196" s="100"/>
      <c r="G196" s="100"/>
      <c r="H196" s="100"/>
      <c r="I196" s="157"/>
      <c r="J196" s="158"/>
      <c r="K196" s="159"/>
    </row>
    <row r="197" spans="1:11" ht="15" customHeight="1">
      <c r="A197" s="4"/>
      <c r="B197" s="156"/>
      <c r="C197" s="100"/>
      <c r="D197" s="100"/>
      <c r="E197" s="100"/>
      <c r="F197" s="100"/>
      <c r="G197" s="100"/>
      <c r="H197" s="100"/>
      <c r="I197" s="157"/>
      <c r="J197" s="158"/>
      <c r="K197" s="159"/>
    </row>
    <row r="198" spans="1:11" ht="15" customHeight="1" thickBot="1">
      <c r="A198" s="6"/>
      <c r="B198" s="171"/>
      <c r="C198" s="172"/>
      <c r="D198" s="172"/>
      <c r="E198" s="172"/>
      <c r="F198" s="172"/>
      <c r="G198" s="172"/>
      <c r="H198" s="172"/>
      <c r="I198" s="173"/>
      <c r="J198" s="174"/>
      <c r="K198" s="175"/>
    </row>
    <row r="199" ht="13.5" thickTop="1">
      <c r="K199" s="8"/>
    </row>
  </sheetData>
  <sheetProtection password="DFFE" sheet="1"/>
  <mergeCells count="365">
    <mergeCell ref="A162:K162"/>
    <mergeCell ref="A169:K169"/>
    <mergeCell ref="A138:K138"/>
    <mergeCell ref="A148:K148"/>
    <mergeCell ref="A149:K149"/>
    <mergeCell ref="A160:K160"/>
    <mergeCell ref="A161:K161"/>
    <mergeCell ref="A147:K147"/>
    <mergeCell ref="D140:K140"/>
    <mergeCell ref="A140:C140"/>
    <mergeCell ref="A141:K141"/>
    <mergeCell ref="A144:K144"/>
    <mergeCell ref="A142:K142"/>
    <mergeCell ref="A143:K143"/>
    <mergeCell ref="A93:K93"/>
    <mergeCell ref="D104:K104"/>
    <mergeCell ref="A104:C104"/>
    <mergeCell ref="A102:K102"/>
    <mergeCell ref="A103:K103"/>
    <mergeCell ref="A96:K96"/>
    <mergeCell ref="A97:K97"/>
    <mergeCell ref="D98:E98"/>
    <mergeCell ref="A98:C98"/>
    <mergeCell ref="F98:G98"/>
    <mergeCell ref="A137:K137"/>
    <mergeCell ref="A139:K139"/>
    <mergeCell ref="A134:C134"/>
    <mergeCell ref="A135:C135"/>
    <mergeCell ref="A136:C136"/>
    <mergeCell ref="D134:K134"/>
    <mergeCell ref="D135:K135"/>
    <mergeCell ref="D136:K136"/>
    <mergeCell ref="A131:K131"/>
    <mergeCell ref="A133:K133"/>
    <mergeCell ref="A132:C132"/>
    <mergeCell ref="D132:K132"/>
    <mergeCell ref="A126:K126"/>
    <mergeCell ref="A127:K127"/>
    <mergeCell ref="B130:H130"/>
    <mergeCell ref="I130:K130"/>
    <mergeCell ref="A128:K128"/>
    <mergeCell ref="A124:K124"/>
    <mergeCell ref="D123:K123"/>
    <mergeCell ref="A123:C123"/>
    <mergeCell ref="A125:C125"/>
    <mergeCell ref="D125:E125"/>
    <mergeCell ref="F125:K125"/>
    <mergeCell ref="E118:F118"/>
    <mergeCell ref="G118:K118"/>
    <mergeCell ref="A120:K120"/>
    <mergeCell ref="A121:K121"/>
    <mergeCell ref="A117:K117"/>
    <mergeCell ref="A115:K115"/>
    <mergeCell ref="A113:K113"/>
    <mergeCell ref="A129:K129"/>
    <mergeCell ref="A114:D114"/>
    <mergeCell ref="E114:K114"/>
    <mergeCell ref="A119:K119"/>
    <mergeCell ref="A122:K122"/>
    <mergeCell ref="A116:D116"/>
    <mergeCell ref="E116:F116"/>
    <mergeCell ref="G116:K116"/>
    <mergeCell ref="A118:D118"/>
    <mergeCell ref="E108:K108"/>
    <mergeCell ref="A110:K110"/>
    <mergeCell ref="A111:K111"/>
    <mergeCell ref="A106:D106"/>
    <mergeCell ref="A107:D107"/>
    <mergeCell ref="A108:D108"/>
    <mergeCell ref="A109:D109"/>
    <mergeCell ref="E109:K109"/>
    <mergeCell ref="A99:K99"/>
    <mergeCell ref="A101:K101"/>
    <mergeCell ref="A100:K100"/>
    <mergeCell ref="D112:K112"/>
    <mergeCell ref="A112:C112"/>
    <mergeCell ref="A105:K105"/>
    <mergeCell ref="E106:K106"/>
    <mergeCell ref="E107:K107"/>
    <mergeCell ref="A94:K94"/>
    <mergeCell ref="H98:I98"/>
    <mergeCell ref="J98:K98"/>
    <mergeCell ref="D95:K95"/>
    <mergeCell ref="A95:C95"/>
    <mergeCell ref="A83:D83"/>
    <mergeCell ref="E83:K83"/>
    <mergeCell ref="A88:K88"/>
    <mergeCell ref="A89:K89"/>
    <mergeCell ref="A92:K92"/>
    <mergeCell ref="D80:K80"/>
    <mergeCell ref="A80:C80"/>
    <mergeCell ref="A82:D82"/>
    <mergeCell ref="E82:K82"/>
    <mergeCell ref="A81:K81"/>
    <mergeCell ref="A78:K78"/>
    <mergeCell ref="E73:K73"/>
    <mergeCell ref="E74:K74"/>
    <mergeCell ref="A71:D71"/>
    <mergeCell ref="A72:D72"/>
    <mergeCell ref="A68:D68"/>
    <mergeCell ref="E69:K69"/>
    <mergeCell ref="E70:K70"/>
    <mergeCell ref="A67:K67"/>
    <mergeCell ref="E76:K76"/>
    <mergeCell ref="E77:K77"/>
    <mergeCell ref="A73:D73"/>
    <mergeCell ref="A74:D74"/>
    <mergeCell ref="A76:D76"/>
    <mergeCell ref="A77:D77"/>
    <mergeCell ref="E68:K68"/>
    <mergeCell ref="E71:K71"/>
    <mergeCell ref="E72:K72"/>
    <mergeCell ref="A63:K63"/>
    <mergeCell ref="B64:H64"/>
    <mergeCell ref="I64:K64"/>
    <mergeCell ref="A65:K65"/>
    <mergeCell ref="I59:K59"/>
    <mergeCell ref="A60:K60"/>
    <mergeCell ref="A61:K61"/>
    <mergeCell ref="A62:K62"/>
    <mergeCell ref="I55:K55"/>
    <mergeCell ref="I56:K56"/>
    <mergeCell ref="I57:K57"/>
    <mergeCell ref="I58:K58"/>
    <mergeCell ref="I51:K51"/>
    <mergeCell ref="I52:K52"/>
    <mergeCell ref="I53:K53"/>
    <mergeCell ref="I54:K54"/>
    <mergeCell ref="I47:K47"/>
    <mergeCell ref="I48:K48"/>
    <mergeCell ref="I49:K49"/>
    <mergeCell ref="I50:K50"/>
    <mergeCell ref="A6:K6"/>
    <mergeCell ref="A34:K34"/>
    <mergeCell ref="I39:K39"/>
    <mergeCell ref="I40:K40"/>
    <mergeCell ref="A7:K7"/>
    <mergeCell ref="A8:K8"/>
    <mergeCell ref="A9:K9"/>
    <mergeCell ref="A18:K18"/>
    <mergeCell ref="A19:K19"/>
    <mergeCell ref="A20:K20"/>
    <mergeCell ref="B197:I197"/>
    <mergeCell ref="J197:K197"/>
    <mergeCell ref="B193:I193"/>
    <mergeCell ref="J193:K193"/>
    <mergeCell ref="B194:I194"/>
    <mergeCell ref="J194:K194"/>
    <mergeCell ref="B198:I198"/>
    <mergeCell ref="J198:K198"/>
    <mergeCell ref="B195:I195"/>
    <mergeCell ref="J195:K195"/>
    <mergeCell ref="B196:I196"/>
    <mergeCell ref="J196:K196"/>
    <mergeCell ref="B191:I191"/>
    <mergeCell ref="J191:K191"/>
    <mergeCell ref="B192:I192"/>
    <mergeCell ref="J192:K192"/>
    <mergeCell ref="B189:I189"/>
    <mergeCell ref="J189:K189"/>
    <mergeCell ref="B190:I190"/>
    <mergeCell ref="J190:K190"/>
    <mergeCell ref="B187:I187"/>
    <mergeCell ref="J187:K187"/>
    <mergeCell ref="B188:I188"/>
    <mergeCell ref="J188:K188"/>
    <mergeCell ref="B185:I185"/>
    <mergeCell ref="J185:K185"/>
    <mergeCell ref="B186:I186"/>
    <mergeCell ref="J186:K186"/>
    <mergeCell ref="B183:I183"/>
    <mergeCell ref="J183:K183"/>
    <mergeCell ref="B184:I184"/>
    <mergeCell ref="J184:K184"/>
    <mergeCell ref="B181:I181"/>
    <mergeCell ref="J181:K181"/>
    <mergeCell ref="B182:I182"/>
    <mergeCell ref="J182:K182"/>
    <mergeCell ref="A178:K178"/>
    <mergeCell ref="A179:K179"/>
    <mergeCell ref="B180:I180"/>
    <mergeCell ref="J180:K180"/>
    <mergeCell ref="A168:K168"/>
    <mergeCell ref="A170:K170"/>
    <mergeCell ref="A171:K176"/>
    <mergeCell ref="A177:K177"/>
    <mergeCell ref="A165:K165"/>
    <mergeCell ref="B167:D167"/>
    <mergeCell ref="G167:H167"/>
    <mergeCell ref="I167:K167"/>
    <mergeCell ref="A166:K166"/>
    <mergeCell ref="A163:K163"/>
    <mergeCell ref="B164:D164"/>
    <mergeCell ref="G164:H164"/>
    <mergeCell ref="I164:K164"/>
    <mergeCell ref="A152:K152"/>
    <mergeCell ref="A153:K158"/>
    <mergeCell ref="A150:K150"/>
    <mergeCell ref="A159:K159"/>
    <mergeCell ref="A151:K151"/>
    <mergeCell ref="I41:K41"/>
    <mergeCell ref="I42:K42"/>
    <mergeCell ref="I43:K43"/>
    <mergeCell ref="I44:K44"/>
    <mergeCell ref="I45:K45"/>
    <mergeCell ref="I46:K46"/>
    <mergeCell ref="A10:K10"/>
    <mergeCell ref="A11:K11"/>
    <mergeCell ref="A12:K12"/>
    <mergeCell ref="A13:K13"/>
    <mergeCell ref="A14:B17"/>
    <mergeCell ref="C14:K14"/>
    <mergeCell ref="C15:J16"/>
    <mergeCell ref="C17:K17"/>
    <mergeCell ref="A21:K21"/>
    <mergeCell ref="B1:K1"/>
    <mergeCell ref="A5:K5"/>
    <mergeCell ref="I3:K3"/>
    <mergeCell ref="I4:K4"/>
    <mergeCell ref="D3:H3"/>
    <mergeCell ref="A3:C3"/>
    <mergeCell ref="A4:C4"/>
    <mergeCell ref="D4:H4"/>
    <mergeCell ref="A2:K2"/>
    <mergeCell ref="C35:D35"/>
    <mergeCell ref="C36:D36"/>
    <mergeCell ref="A35:B36"/>
    <mergeCell ref="G37:H37"/>
    <mergeCell ref="G35:H35"/>
    <mergeCell ref="G36:H36"/>
    <mergeCell ref="E35:F35"/>
    <mergeCell ref="E36:F36"/>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A59:H59"/>
    <mergeCell ref="E37:F37"/>
    <mergeCell ref="E38:F38"/>
    <mergeCell ref="C37:D37"/>
    <mergeCell ref="C38:D38"/>
    <mergeCell ref="A37:B37"/>
    <mergeCell ref="A38:B38"/>
    <mergeCell ref="A39:B39"/>
    <mergeCell ref="A42:B42"/>
    <mergeCell ref="I35:K35"/>
    <mergeCell ref="I36:K36"/>
    <mergeCell ref="A40:B40"/>
    <mergeCell ref="A41:B41"/>
    <mergeCell ref="C39:D39"/>
    <mergeCell ref="E39:F39"/>
    <mergeCell ref="E40:F40"/>
    <mergeCell ref="C40:D40"/>
    <mergeCell ref="C41:D41"/>
    <mergeCell ref="E41:F41"/>
    <mergeCell ref="C42:D42"/>
    <mergeCell ref="E42:F42"/>
    <mergeCell ref="E43:F43"/>
    <mergeCell ref="C43:D43"/>
    <mergeCell ref="A43:B43"/>
    <mergeCell ref="A44:B44"/>
    <mergeCell ref="A45:B45"/>
    <mergeCell ref="C44:D44"/>
    <mergeCell ref="C45:D45"/>
    <mergeCell ref="A47:B47"/>
    <mergeCell ref="A48:B48"/>
    <mergeCell ref="E44:F44"/>
    <mergeCell ref="E45:F45"/>
    <mergeCell ref="A46:B46"/>
    <mergeCell ref="C46:D46"/>
    <mergeCell ref="E46:F46"/>
    <mergeCell ref="E48:F48"/>
    <mergeCell ref="E47:F47"/>
    <mergeCell ref="C47:D47"/>
    <mergeCell ref="E57:F57"/>
    <mergeCell ref="E50:F50"/>
    <mergeCell ref="E51:F51"/>
    <mergeCell ref="E52:F52"/>
    <mergeCell ref="E53:F53"/>
    <mergeCell ref="C49:D49"/>
    <mergeCell ref="E55:F55"/>
    <mergeCell ref="E56:F56"/>
    <mergeCell ref="E58:F58"/>
    <mergeCell ref="C50:D50"/>
    <mergeCell ref="C51:D51"/>
    <mergeCell ref="C52:D52"/>
    <mergeCell ref="C53:D53"/>
    <mergeCell ref="C54:D54"/>
    <mergeCell ref="C55:D55"/>
    <mergeCell ref="C56:D56"/>
    <mergeCell ref="C58:D58"/>
    <mergeCell ref="C57:D57"/>
    <mergeCell ref="A50:B50"/>
    <mergeCell ref="A51:B51"/>
    <mergeCell ref="A52:B52"/>
    <mergeCell ref="A53:B53"/>
    <mergeCell ref="A54:B54"/>
    <mergeCell ref="A55:B55"/>
    <mergeCell ref="A58:B58"/>
    <mergeCell ref="I37:K37"/>
    <mergeCell ref="I38:K38"/>
    <mergeCell ref="G26:K26"/>
    <mergeCell ref="G23:I23"/>
    <mergeCell ref="B23:E23"/>
    <mergeCell ref="B26:E26"/>
    <mergeCell ref="B25:E25"/>
    <mergeCell ref="B24:E24"/>
    <mergeCell ref="A57:B57"/>
    <mergeCell ref="A29:K29"/>
    <mergeCell ref="A30:K30"/>
    <mergeCell ref="A31:K31"/>
    <mergeCell ref="A32:K32"/>
    <mergeCell ref="A33:K33"/>
    <mergeCell ref="A56:B56"/>
    <mergeCell ref="E54:F54"/>
    <mergeCell ref="A49:B49"/>
    <mergeCell ref="C48:D48"/>
    <mergeCell ref="E49:F49"/>
    <mergeCell ref="B22:E22"/>
    <mergeCell ref="G24:K24"/>
    <mergeCell ref="G25:K25"/>
    <mergeCell ref="A84:K84"/>
    <mergeCell ref="A85:D85"/>
    <mergeCell ref="A86:D86"/>
    <mergeCell ref="G22:I22"/>
    <mergeCell ref="A27:K27"/>
    <mergeCell ref="A28:E28"/>
    <mergeCell ref="G28:K28"/>
    <mergeCell ref="A66:C66"/>
    <mergeCell ref="D66:K66"/>
    <mergeCell ref="A75:K75"/>
    <mergeCell ref="A87:D87"/>
    <mergeCell ref="E85:K85"/>
    <mergeCell ref="E86:K86"/>
    <mergeCell ref="E87:K87"/>
    <mergeCell ref="A79:K79"/>
    <mergeCell ref="A69:D69"/>
    <mergeCell ref="A70:D70"/>
    <mergeCell ref="A90:D90"/>
    <mergeCell ref="G90:K90"/>
    <mergeCell ref="E90:F90"/>
    <mergeCell ref="A91:K91"/>
    <mergeCell ref="J145:K146"/>
    <mergeCell ref="F145:G146"/>
    <mergeCell ref="H145:I146"/>
    <mergeCell ref="A145:A146"/>
    <mergeCell ref="D145:E146"/>
    <mergeCell ref="B145:C146"/>
  </mergeCells>
  <printOptions horizontalCentered="1"/>
  <pageMargins left="0.4" right="0.4" top="1.75" bottom="0.5" header="0.5" footer="0.3"/>
  <pageSetup horizontalDpi="600" verticalDpi="600" orientation="portrait" scale="75" r:id="rId3"/>
  <headerFooter alignWithMargins="0">
    <oddHeader>&amp;L&amp;G&amp;C&amp;"Arial,Bold"&amp;16
CHAPTER 4
ESTIMATING WALL FIRE
FLAME HEIGHT&amp;R&amp;"Arial,Bold"&amp;16
Version 1805.1
(SI Units)</oddHeader>
    <oddFooter>&amp;L&amp;F&amp;CPage &amp;P of &amp;N&amp;R&amp;D  &amp;T</oddFooter>
  </headerFooter>
  <rowBreaks count="4" manualBreakCount="4">
    <brk id="60" max="255" man="1"/>
    <brk id="99" max="255" man="1"/>
    <brk id="126" max="255" man="1"/>
    <brk id="176" max="255" man="1"/>
  </rowBreaks>
  <ignoredErrors>
    <ignoredError sqref="A181:A182" numberStoredAsText="1"/>
  </ignoredErrors>
  <drawing r:id="rId1"/>
  <legacyDrawingHF r:id="rId2"/>
</worksheet>
</file>

<file path=xl/worksheets/sheet2.xml><?xml version="1.0" encoding="utf-8"?>
<worksheet xmlns="http://schemas.openxmlformats.org/spreadsheetml/2006/main" xmlns:r="http://schemas.openxmlformats.org/officeDocument/2006/relationships">
  <sheetPr codeName="Sheet3"/>
  <dimension ref="A1:K198"/>
  <sheetViews>
    <sheetView showGridLines="0" showRowColHeaders="0" zoomScale="115" zoomScaleNormal="115" zoomScaleSheetLayoutView="75" zoomScalePageLayoutView="0" workbookViewId="0" topLeftCell="A1">
      <selection activeCell="A149" sqref="A149:K149"/>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1:11" ht="18" customHeight="1">
      <c r="A1" s="12"/>
      <c r="B1" s="24"/>
      <c r="C1" s="24"/>
      <c r="D1" s="24"/>
      <c r="E1" s="24"/>
      <c r="F1" s="24"/>
      <c r="G1" s="24"/>
      <c r="H1" s="24"/>
      <c r="I1" s="24"/>
      <c r="J1" s="24"/>
      <c r="K1" s="24"/>
    </row>
    <row r="2" spans="1:11" ht="18" customHeight="1">
      <c r="A2" s="238" t="s">
        <v>134</v>
      </c>
      <c r="B2" s="238"/>
      <c r="C2" s="238"/>
      <c r="D2" s="238"/>
      <c r="E2" s="238"/>
      <c r="F2" s="238"/>
      <c r="G2" s="238"/>
      <c r="H2" s="238"/>
      <c r="I2" s="238"/>
      <c r="J2" s="238"/>
      <c r="K2" s="238"/>
    </row>
    <row r="3" spans="1:11" ht="18" customHeight="1">
      <c r="A3" s="24"/>
      <c r="B3" s="24"/>
      <c r="C3" s="24"/>
      <c r="D3" s="96" t="s">
        <v>78</v>
      </c>
      <c r="E3" s="96"/>
      <c r="F3" s="96"/>
      <c r="G3" s="96"/>
      <c r="H3" s="96"/>
      <c r="I3" s="94" t="s">
        <v>60</v>
      </c>
      <c r="J3" s="94"/>
      <c r="K3" s="94"/>
    </row>
    <row r="4" spans="1:11" ht="18" customHeight="1">
      <c r="A4" s="24"/>
      <c r="B4" s="24"/>
      <c r="C4" s="24"/>
      <c r="D4" s="96" t="s">
        <v>79</v>
      </c>
      <c r="E4" s="96"/>
      <c r="F4" s="96"/>
      <c r="G4" s="96"/>
      <c r="H4" s="96"/>
      <c r="I4" s="95" t="s">
        <v>146</v>
      </c>
      <c r="J4" s="94"/>
      <c r="K4" s="94"/>
    </row>
    <row r="5" spans="1:11" ht="13.5" customHeight="1">
      <c r="A5" s="24"/>
      <c r="B5" s="24"/>
      <c r="C5" s="24"/>
      <c r="D5" s="24"/>
      <c r="E5" s="24"/>
      <c r="F5" s="24"/>
      <c r="G5" s="24"/>
      <c r="H5" s="24"/>
      <c r="I5" s="24"/>
      <c r="J5" s="24"/>
      <c r="K5" s="24"/>
    </row>
    <row r="6" spans="1:11" ht="13.5" customHeight="1">
      <c r="A6" s="24"/>
      <c r="B6" s="24"/>
      <c r="C6" s="24"/>
      <c r="D6" s="24"/>
      <c r="E6" s="24"/>
      <c r="F6" s="24"/>
      <c r="G6" s="24"/>
      <c r="H6" s="24"/>
      <c r="I6" s="24"/>
      <c r="J6" s="24"/>
      <c r="K6" s="24"/>
    </row>
    <row r="7" spans="1:11" ht="15" customHeight="1">
      <c r="A7" s="182" t="s">
        <v>40</v>
      </c>
      <c r="B7" s="183"/>
      <c r="C7" s="183"/>
      <c r="D7" s="183"/>
      <c r="E7" s="183"/>
      <c r="F7" s="183"/>
      <c r="G7" s="183"/>
      <c r="H7" s="183"/>
      <c r="I7" s="183"/>
      <c r="J7" s="183"/>
      <c r="K7" s="184"/>
    </row>
    <row r="8" spans="1:11" ht="15" customHeight="1">
      <c r="A8" s="185" t="s">
        <v>47</v>
      </c>
      <c r="B8" s="186"/>
      <c r="C8" s="186"/>
      <c r="D8" s="186"/>
      <c r="E8" s="186"/>
      <c r="F8" s="186"/>
      <c r="G8" s="186"/>
      <c r="H8" s="186"/>
      <c r="I8" s="186"/>
      <c r="J8" s="186"/>
      <c r="K8" s="187"/>
    </row>
    <row r="9" spans="1:11" ht="15" customHeight="1">
      <c r="A9" s="176" t="s">
        <v>68</v>
      </c>
      <c r="B9" s="177"/>
      <c r="C9" s="177"/>
      <c r="D9" s="177"/>
      <c r="E9" s="177"/>
      <c r="F9" s="177"/>
      <c r="G9" s="177"/>
      <c r="H9" s="177"/>
      <c r="I9" s="177"/>
      <c r="J9" s="177"/>
      <c r="K9" s="178"/>
    </row>
    <row r="10" spans="1:11" ht="15" customHeight="1">
      <c r="A10" s="99" t="s">
        <v>69</v>
      </c>
      <c r="B10" s="100"/>
      <c r="C10" s="100"/>
      <c r="D10" s="100"/>
      <c r="E10" s="100"/>
      <c r="F10" s="100"/>
      <c r="G10" s="100"/>
      <c r="H10" s="100"/>
      <c r="I10" s="100"/>
      <c r="J10" s="100"/>
      <c r="K10" s="101"/>
    </row>
    <row r="11" spans="1:11" ht="15" customHeight="1">
      <c r="A11" s="102" t="s">
        <v>70</v>
      </c>
      <c r="B11" s="103"/>
      <c r="C11" s="103"/>
      <c r="D11" s="103"/>
      <c r="E11" s="103"/>
      <c r="F11" s="103"/>
      <c r="G11" s="103"/>
      <c r="H11" s="103"/>
      <c r="I11" s="103"/>
      <c r="J11" s="103"/>
      <c r="K11" s="104"/>
    </row>
    <row r="12" spans="1:11" ht="14.25" customHeight="1">
      <c r="A12" s="24"/>
      <c r="B12" s="24"/>
      <c r="C12" s="24"/>
      <c r="D12" s="24"/>
      <c r="E12" s="24"/>
      <c r="F12" s="24"/>
      <c r="G12" s="24"/>
      <c r="H12" s="24"/>
      <c r="I12" s="24"/>
      <c r="J12" s="24"/>
      <c r="K12" s="24"/>
    </row>
    <row r="13" spans="1:11" ht="14.25" customHeight="1">
      <c r="A13" s="24"/>
      <c r="B13" s="24"/>
      <c r="C13" s="24"/>
      <c r="D13" s="24"/>
      <c r="E13" s="24"/>
      <c r="F13" s="24"/>
      <c r="G13" s="24"/>
      <c r="H13" s="24"/>
      <c r="I13" s="24"/>
      <c r="J13" s="24"/>
      <c r="K13" s="24"/>
    </row>
    <row r="14" spans="1:11" ht="14.25" customHeight="1">
      <c r="A14" s="105" t="s">
        <v>71</v>
      </c>
      <c r="B14" s="106"/>
      <c r="C14" s="24"/>
      <c r="D14" s="24"/>
      <c r="E14" s="24"/>
      <c r="F14" s="24"/>
      <c r="G14" s="24"/>
      <c r="H14" s="24"/>
      <c r="I14" s="24"/>
      <c r="J14" s="24"/>
      <c r="K14" s="24"/>
    </row>
    <row r="15" spans="1:11" ht="24.75" customHeight="1">
      <c r="A15" s="106"/>
      <c r="B15" s="106"/>
      <c r="C15" s="107"/>
      <c r="D15" s="108"/>
      <c r="E15" s="108"/>
      <c r="F15" s="108"/>
      <c r="G15" s="108"/>
      <c r="H15" s="108"/>
      <c r="I15" s="108"/>
      <c r="J15" s="109"/>
      <c r="K15" s="9"/>
    </row>
    <row r="16" spans="1:11" ht="24.75" customHeight="1">
      <c r="A16" s="106"/>
      <c r="B16" s="106"/>
      <c r="C16" s="110"/>
      <c r="D16" s="111"/>
      <c r="E16" s="111"/>
      <c r="F16" s="111"/>
      <c r="G16" s="111"/>
      <c r="H16" s="111"/>
      <c r="I16" s="111"/>
      <c r="J16" s="112"/>
      <c r="K16" s="9"/>
    </row>
    <row r="17" spans="1:11" ht="14.25" customHeight="1">
      <c r="A17" s="106"/>
      <c r="B17" s="106"/>
      <c r="C17" s="24"/>
      <c r="D17" s="24"/>
      <c r="E17" s="24"/>
      <c r="F17" s="24"/>
      <c r="G17" s="24"/>
      <c r="H17" s="24"/>
      <c r="I17" s="24"/>
      <c r="J17" s="24"/>
      <c r="K17" s="24"/>
    </row>
    <row r="18" spans="1:11" ht="14.25" customHeight="1">
      <c r="A18" s="24"/>
      <c r="B18" s="24"/>
      <c r="C18" s="24"/>
      <c r="D18" s="24"/>
      <c r="E18" s="24"/>
      <c r="F18" s="24"/>
      <c r="G18" s="24"/>
      <c r="H18" s="24"/>
      <c r="I18" s="24"/>
      <c r="J18" s="24"/>
      <c r="K18" s="24"/>
    </row>
    <row r="19" spans="1:11" ht="14.25" customHeight="1">
      <c r="A19" s="24"/>
      <c r="B19" s="24"/>
      <c r="C19" s="24"/>
      <c r="D19" s="24"/>
      <c r="E19" s="24"/>
      <c r="F19" s="24"/>
      <c r="G19" s="24"/>
      <c r="H19" s="24"/>
      <c r="I19" s="24"/>
      <c r="J19" s="24"/>
      <c r="K19" s="24"/>
    </row>
    <row r="20" spans="1:11" ht="19.5" customHeight="1" thickBot="1">
      <c r="A20" s="179" t="s">
        <v>0</v>
      </c>
      <c r="B20" s="179"/>
      <c r="C20" s="179"/>
      <c r="D20" s="179"/>
      <c r="E20" s="179"/>
      <c r="F20" s="179"/>
      <c r="G20" s="179"/>
      <c r="H20" s="179"/>
      <c r="I20" s="179"/>
      <c r="J20" s="179"/>
      <c r="K20" s="179"/>
    </row>
    <row r="21" spans="1:11" ht="13.5" customHeight="1" thickTop="1">
      <c r="A21" s="113"/>
      <c r="B21" s="49"/>
      <c r="C21" s="49"/>
      <c r="D21" s="49"/>
      <c r="E21" s="49"/>
      <c r="F21" s="49"/>
      <c r="G21" s="49"/>
      <c r="H21" s="49"/>
      <c r="I21" s="49"/>
      <c r="J21" s="49"/>
      <c r="K21" s="49"/>
    </row>
    <row r="22" spans="2:11" ht="15" customHeight="1">
      <c r="B22" s="41" t="s">
        <v>28</v>
      </c>
      <c r="C22" s="24"/>
      <c r="D22" s="24"/>
      <c r="E22" s="42"/>
      <c r="F22" s="10">
        <v>1</v>
      </c>
      <c r="G22" s="45" t="s">
        <v>151</v>
      </c>
      <c r="H22" s="24"/>
      <c r="I22" s="24"/>
      <c r="J22" s="13">
        <f>(F22)*0.001</f>
        <v>0.001</v>
      </c>
      <c r="K22" s="14" t="s">
        <v>83</v>
      </c>
    </row>
    <row r="23" spans="2:11" ht="15" customHeight="1">
      <c r="B23" s="41" t="s">
        <v>29</v>
      </c>
      <c r="C23" s="24"/>
      <c r="D23" s="24"/>
      <c r="E23" s="42"/>
      <c r="F23" s="10">
        <v>1</v>
      </c>
      <c r="G23" s="45" t="s">
        <v>145</v>
      </c>
      <c r="H23" s="24"/>
      <c r="I23" s="24"/>
      <c r="J23" s="15">
        <f>F23</f>
        <v>1</v>
      </c>
      <c r="K23" s="14" t="s">
        <v>84</v>
      </c>
    </row>
    <row r="24" spans="2:11" ht="15" customHeight="1">
      <c r="B24" s="41" t="s">
        <v>3</v>
      </c>
      <c r="C24" s="24"/>
      <c r="D24" s="24"/>
      <c r="E24" s="42"/>
      <c r="F24" s="11">
        <v>0.045</v>
      </c>
      <c r="G24" s="43" t="s">
        <v>74</v>
      </c>
      <c r="H24" s="24"/>
      <c r="I24" s="24"/>
      <c r="J24" s="24"/>
      <c r="K24" s="24"/>
    </row>
    <row r="25" spans="2:11" ht="15" customHeight="1">
      <c r="B25" s="41" t="s">
        <v>27</v>
      </c>
      <c r="C25" s="24"/>
      <c r="D25" s="24"/>
      <c r="E25" s="42"/>
      <c r="F25" s="11">
        <v>44400</v>
      </c>
      <c r="G25" s="43" t="s">
        <v>4</v>
      </c>
      <c r="H25" s="24"/>
      <c r="I25" s="24"/>
      <c r="J25" s="24"/>
      <c r="K25" s="24"/>
    </row>
    <row r="26" spans="2:11" ht="15" customHeight="1">
      <c r="B26" s="41" t="s">
        <v>57</v>
      </c>
      <c r="C26" s="24"/>
      <c r="D26" s="24"/>
      <c r="E26" s="42"/>
      <c r="F26" s="11">
        <v>2.1</v>
      </c>
      <c r="G26" s="43" t="s">
        <v>75</v>
      </c>
      <c r="H26" s="24"/>
      <c r="I26" s="24"/>
      <c r="J26" s="24"/>
      <c r="K26" s="24"/>
    </row>
    <row r="27" spans="1:11" ht="13.5" customHeight="1" thickBot="1">
      <c r="A27" s="24"/>
      <c r="B27" s="24"/>
      <c r="C27" s="24"/>
      <c r="D27" s="24"/>
      <c r="E27" s="24"/>
      <c r="F27" s="24"/>
      <c r="G27" s="24"/>
      <c r="H27" s="24"/>
      <c r="I27" s="24"/>
      <c r="J27" s="24"/>
      <c r="K27" s="24"/>
    </row>
    <row r="28" spans="1:11" ht="24.75" customHeight="1" thickBot="1" thickTop="1">
      <c r="A28" s="40"/>
      <c r="B28" s="40"/>
      <c r="C28" s="40"/>
      <c r="D28" s="40"/>
      <c r="E28" s="236"/>
      <c r="F28" s="16" t="s">
        <v>48</v>
      </c>
      <c r="G28" s="234"/>
      <c r="H28" s="235"/>
      <c r="I28" s="235"/>
      <c r="J28" s="235"/>
      <c r="K28" s="235"/>
    </row>
    <row r="29" spans="1:11" ht="13.5" customHeight="1" thickBot="1" thickTop="1">
      <c r="A29" s="48"/>
      <c r="B29" s="48"/>
      <c r="C29" s="48"/>
      <c r="D29" s="48"/>
      <c r="E29" s="48"/>
      <c r="F29" s="48"/>
      <c r="G29" s="48"/>
      <c r="H29" s="48"/>
      <c r="I29" s="48"/>
      <c r="J29" s="48"/>
      <c r="K29" s="48"/>
    </row>
    <row r="30" spans="1:11" ht="13.5" customHeight="1" thickTop="1">
      <c r="A30" s="49"/>
      <c r="B30" s="49"/>
      <c r="C30" s="49"/>
      <c r="D30" s="49"/>
      <c r="E30" s="49"/>
      <c r="F30" s="49"/>
      <c r="G30" s="49"/>
      <c r="H30" s="49"/>
      <c r="I30" s="49"/>
      <c r="J30" s="49"/>
      <c r="K30" s="49"/>
    </row>
    <row r="31" spans="1:11" ht="19.5" customHeight="1">
      <c r="A31" s="50" t="s">
        <v>35</v>
      </c>
      <c r="B31" s="237"/>
      <c r="C31" s="237"/>
      <c r="D31" s="237"/>
      <c r="E31" s="237"/>
      <c r="F31" s="237"/>
      <c r="G31" s="237"/>
      <c r="H31" s="237"/>
      <c r="I31" s="237"/>
      <c r="J31" s="237"/>
      <c r="K31" s="237"/>
    </row>
    <row r="32" spans="1:11" ht="13.5" customHeight="1">
      <c r="A32" s="50"/>
      <c r="B32" s="24"/>
      <c r="C32" s="24"/>
      <c r="D32" s="24"/>
      <c r="E32" s="24"/>
      <c r="F32" s="24"/>
      <c r="G32" s="24"/>
      <c r="H32" s="24"/>
      <c r="I32" s="24"/>
      <c r="J32" s="24"/>
      <c r="K32" s="24"/>
    </row>
    <row r="33" spans="1:11" ht="19.5" customHeight="1">
      <c r="A33" s="233" t="s">
        <v>85</v>
      </c>
      <c r="B33" s="233"/>
      <c r="C33" s="233"/>
      <c r="D33" s="233"/>
      <c r="E33" s="233"/>
      <c r="F33" s="233"/>
      <c r="G33" s="233"/>
      <c r="H33" s="233"/>
      <c r="I33" s="233"/>
      <c r="J33" s="233"/>
      <c r="K33" s="233"/>
    </row>
    <row r="34" spans="1:11" ht="13.5" customHeight="1" thickBot="1">
      <c r="A34" s="50"/>
      <c r="B34" s="24"/>
      <c r="C34" s="24"/>
      <c r="D34" s="24"/>
      <c r="E34" s="24"/>
      <c r="F34" s="24"/>
      <c r="G34" s="24"/>
      <c r="H34" s="24"/>
      <c r="I34" s="24"/>
      <c r="J34" s="24"/>
      <c r="K34" s="24"/>
    </row>
    <row r="35" spans="1:11" ht="19.5" customHeight="1" thickBot="1">
      <c r="A35" s="84" t="s">
        <v>5</v>
      </c>
      <c r="B35" s="81"/>
      <c r="C35" s="80" t="s">
        <v>43</v>
      </c>
      <c r="D35" s="81"/>
      <c r="E35" s="80" t="s">
        <v>37</v>
      </c>
      <c r="F35" s="81"/>
      <c r="G35" s="80" t="s">
        <v>58</v>
      </c>
      <c r="H35" s="89"/>
      <c r="I35" s="228" t="s">
        <v>38</v>
      </c>
      <c r="J35" s="63"/>
      <c r="K35" s="229"/>
    </row>
    <row r="36" spans="1:11" ht="24.75" customHeight="1" thickBot="1">
      <c r="A36" s="86"/>
      <c r="B36" s="83"/>
      <c r="C36" s="82" t="s">
        <v>119</v>
      </c>
      <c r="D36" s="83"/>
      <c r="E36" s="227" t="s">
        <v>120</v>
      </c>
      <c r="F36" s="92"/>
      <c r="G36" s="82" t="s">
        <v>121</v>
      </c>
      <c r="H36" s="90"/>
      <c r="I36" s="230"/>
      <c r="J36" s="231"/>
      <c r="K36" s="232"/>
    </row>
    <row r="37" spans="1:11" ht="13.5" customHeight="1">
      <c r="A37" s="78" t="s">
        <v>13</v>
      </c>
      <c r="B37" s="77"/>
      <c r="C37" s="76">
        <v>0.041</v>
      </c>
      <c r="D37" s="77"/>
      <c r="E37" s="224">
        <v>25800</v>
      </c>
      <c r="F37" s="75"/>
      <c r="G37" s="225">
        <v>1.9</v>
      </c>
      <c r="H37" s="226"/>
      <c r="I37" s="220" t="s">
        <v>138</v>
      </c>
      <c r="J37" s="221"/>
      <c r="K37" s="221"/>
    </row>
    <row r="38" spans="1:11" ht="13.5" customHeight="1">
      <c r="A38" s="53" t="s">
        <v>9</v>
      </c>
      <c r="B38" s="58"/>
      <c r="C38" s="57">
        <v>0.085</v>
      </c>
      <c r="D38" s="58"/>
      <c r="E38" s="219">
        <v>40100</v>
      </c>
      <c r="F38" s="56"/>
      <c r="G38" s="69">
        <v>2.7</v>
      </c>
      <c r="H38" s="70"/>
      <c r="I38" s="222" t="s">
        <v>137</v>
      </c>
      <c r="J38" s="223"/>
      <c r="K38" s="223"/>
    </row>
    <row r="39" spans="1:11" ht="13.5" customHeight="1">
      <c r="A39" s="53" t="s">
        <v>9</v>
      </c>
      <c r="B39" s="58"/>
      <c r="C39" s="57">
        <v>0.048</v>
      </c>
      <c r="D39" s="58"/>
      <c r="E39" s="219">
        <v>44700</v>
      </c>
      <c r="F39" s="56"/>
      <c r="G39" s="69">
        <v>3.6</v>
      </c>
      <c r="H39" s="70"/>
      <c r="I39" s="98"/>
      <c r="J39" s="24"/>
      <c r="K39" s="24"/>
    </row>
    <row r="40" spans="1:11" ht="13.5" customHeight="1">
      <c r="A40" s="53" t="s">
        <v>8</v>
      </c>
      <c r="B40" s="58"/>
      <c r="C40" s="57">
        <v>0.078</v>
      </c>
      <c r="D40" s="58"/>
      <c r="E40" s="219">
        <v>45700</v>
      </c>
      <c r="F40" s="56"/>
      <c r="G40" s="69">
        <v>2.7</v>
      </c>
      <c r="H40" s="70"/>
      <c r="I40" s="98"/>
      <c r="J40" s="24"/>
      <c r="K40" s="24"/>
    </row>
    <row r="41" spans="1:11" ht="13.5" customHeight="1">
      <c r="A41" s="53" t="s">
        <v>21</v>
      </c>
      <c r="B41" s="58"/>
      <c r="C41" s="57">
        <v>0.034</v>
      </c>
      <c r="D41" s="58"/>
      <c r="E41" s="219">
        <v>42600</v>
      </c>
      <c r="F41" s="56"/>
      <c r="G41" s="69">
        <v>2.8</v>
      </c>
      <c r="H41" s="70"/>
      <c r="I41" s="98"/>
      <c r="J41" s="24"/>
      <c r="K41" s="24"/>
    </row>
    <row r="42" spans="1:11" ht="13.5" customHeight="1">
      <c r="A42" s="53" t="s">
        <v>25</v>
      </c>
      <c r="B42" s="58"/>
      <c r="C42" s="57">
        <v>0.045</v>
      </c>
      <c r="D42" s="58"/>
      <c r="E42" s="219">
        <v>44400</v>
      </c>
      <c r="F42" s="56"/>
      <c r="G42" s="69">
        <v>2.1</v>
      </c>
      <c r="H42" s="70"/>
      <c r="I42" s="98"/>
      <c r="J42" s="24"/>
      <c r="K42" s="24"/>
    </row>
    <row r="43" spans="1:11" ht="13.5" customHeight="1">
      <c r="A43" s="53" t="s">
        <v>15</v>
      </c>
      <c r="B43" s="58"/>
      <c r="C43" s="57">
        <v>0.085</v>
      </c>
      <c r="D43" s="58"/>
      <c r="E43" s="219">
        <v>34200</v>
      </c>
      <c r="F43" s="56"/>
      <c r="G43" s="69">
        <v>0.7</v>
      </c>
      <c r="H43" s="70"/>
      <c r="I43" s="98"/>
      <c r="J43" s="24"/>
      <c r="K43" s="24"/>
    </row>
    <row r="44" spans="1:11" ht="13.5" customHeight="1">
      <c r="A44" s="53" t="s">
        <v>14</v>
      </c>
      <c r="B44" s="58"/>
      <c r="C44" s="57">
        <v>0.018</v>
      </c>
      <c r="D44" s="58"/>
      <c r="E44" s="219">
        <v>26200</v>
      </c>
      <c r="F44" s="56"/>
      <c r="G44" s="69">
        <v>5.4</v>
      </c>
      <c r="H44" s="70"/>
      <c r="I44" s="98"/>
      <c r="J44" s="24"/>
      <c r="K44" s="24"/>
    </row>
    <row r="45" spans="1:11" ht="13.5" customHeight="1">
      <c r="A45" s="53" t="s">
        <v>7</v>
      </c>
      <c r="B45" s="58"/>
      <c r="C45" s="57">
        <v>0.015</v>
      </c>
      <c r="D45" s="58"/>
      <c r="E45" s="219">
        <v>26800</v>
      </c>
      <c r="F45" s="56"/>
      <c r="G45" s="69">
        <v>100</v>
      </c>
      <c r="H45" s="70"/>
      <c r="I45" s="98"/>
      <c r="J45" s="24"/>
      <c r="K45" s="24"/>
    </row>
    <row r="46" spans="1:11" ht="13.5" customHeight="1">
      <c r="A46" s="53" t="s">
        <v>20</v>
      </c>
      <c r="B46" s="58"/>
      <c r="C46" s="57">
        <v>0.035</v>
      </c>
      <c r="D46" s="58"/>
      <c r="E46" s="219">
        <v>39700</v>
      </c>
      <c r="F46" s="56"/>
      <c r="G46" s="69">
        <v>1.7</v>
      </c>
      <c r="H46" s="70"/>
      <c r="I46" s="98"/>
      <c r="J46" s="24"/>
      <c r="K46" s="24"/>
    </row>
    <row r="47" spans="1:11" ht="13.5" customHeight="1">
      <c r="A47" s="53" t="s">
        <v>16</v>
      </c>
      <c r="B47" s="58"/>
      <c r="C47" s="57">
        <v>0.055</v>
      </c>
      <c r="D47" s="58"/>
      <c r="E47" s="219">
        <v>43700</v>
      </c>
      <c r="F47" s="56"/>
      <c r="G47" s="69">
        <v>2.1</v>
      </c>
      <c r="H47" s="70"/>
      <c r="I47" s="98"/>
      <c r="J47" s="24"/>
      <c r="K47" s="24"/>
    </row>
    <row r="48" spans="1:11" ht="13.5" customHeight="1">
      <c r="A48" s="53" t="s">
        <v>11</v>
      </c>
      <c r="B48" s="58"/>
      <c r="C48" s="57">
        <v>0.101</v>
      </c>
      <c r="D48" s="58"/>
      <c r="E48" s="219">
        <v>44600</v>
      </c>
      <c r="F48" s="56"/>
      <c r="G48" s="69">
        <v>1.1</v>
      </c>
      <c r="H48" s="70"/>
      <c r="I48" s="98"/>
      <c r="J48" s="24"/>
      <c r="K48" s="24"/>
    </row>
    <row r="49" spans="1:11" ht="13.5" customHeight="1">
      <c r="A49" s="53" t="s">
        <v>10</v>
      </c>
      <c r="B49" s="58"/>
      <c r="C49" s="57">
        <v>0.074</v>
      </c>
      <c r="D49" s="58"/>
      <c r="E49" s="219">
        <v>44700</v>
      </c>
      <c r="F49" s="56"/>
      <c r="G49" s="69">
        <v>1.9</v>
      </c>
      <c r="H49" s="70"/>
      <c r="I49" s="98"/>
      <c r="J49" s="24"/>
      <c r="K49" s="24"/>
    </row>
    <row r="50" spans="1:11" ht="13.5" customHeight="1">
      <c r="A50" s="53" t="s">
        <v>17</v>
      </c>
      <c r="B50" s="58"/>
      <c r="C50" s="57">
        <v>0.051</v>
      </c>
      <c r="D50" s="58"/>
      <c r="E50" s="219">
        <v>43500</v>
      </c>
      <c r="F50" s="56"/>
      <c r="G50" s="69">
        <v>3.6</v>
      </c>
      <c r="H50" s="70"/>
      <c r="I50" s="98"/>
      <c r="J50" s="24"/>
      <c r="K50" s="24"/>
    </row>
    <row r="51" spans="1:11" ht="13.5" customHeight="1">
      <c r="A51" s="53" t="s">
        <v>18</v>
      </c>
      <c r="B51" s="58"/>
      <c r="C51" s="57">
        <v>0.054</v>
      </c>
      <c r="D51" s="58"/>
      <c r="E51" s="219">
        <v>43000</v>
      </c>
      <c r="F51" s="56"/>
      <c r="G51" s="69">
        <v>1.6</v>
      </c>
      <c r="H51" s="70"/>
      <c r="I51" s="98"/>
      <c r="J51" s="24"/>
      <c r="K51" s="24"/>
    </row>
    <row r="52" spans="1:11" ht="13.5" customHeight="1">
      <c r="A52" s="53" t="s">
        <v>42</v>
      </c>
      <c r="B52" s="58"/>
      <c r="C52" s="57">
        <v>0.039</v>
      </c>
      <c r="D52" s="58"/>
      <c r="E52" s="219">
        <v>43200</v>
      </c>
      <c r="F52" s="56"/>
      <c r="G52" s="69">
        <v>3.5</v>
      </c>
      <c r="H52" s="70"/>
      <c r="I52" s="98"/>
      <c r="J52" s="24"/>
      <c r="K52" s="24"/>
    </row>
    <row r="53" spans="1:11" ht="13.5" customHeight="1">
      <c r="A53" s="53" t="s">
        <v>26</v>
      </c>
      <c r="B53" s="58"/>
      <c r="C53" s="57">
        <v>0.039</v>
      </c>
      <c r="D53" s="58"/>
      <c r="E53" s="219">
        <v>46000</v>
      </c>
      <c r="F53" s="56"/>
      <c r="G53" s="69">
        <v>0.7</v>
      </c>
      <c r="H53" s="70"/>
      <c r="I53" s="98"/>
      <c r="J53" s="24"/>
      <c r="K53" s="24"/>
    </row>
    <row r="54" spans="1:11" ht="13.5" customHeight="1">
      <c r="A54" s="53" t="s">
        <v>6</v>
      </c>
      <c r="B54" s="58"/>
      <c r="C54" s="57">
        <v>0.017</v>
      </c>
      <c r="D54" s="58"/>
      <c r="E54" s="219">
        <v>20000</v>
      </c>
      <c r="F54" s="56"/>
      <c r="G54" s="69">
        <v>100</v>
      </c>
      <c r="H54" s="70"/>
      <c r="I54" s="98"/>
      <c r="J54" s="24"/>
      <c r="K54" s="24"/>
    </row>
    <row r="55" spans="1:11" ht="13.5" customHeight="1">
      <c r="A55" s="53" t="s">
        <v>82</v>
      </c>
      <c r="B55" s="58"/>
      <c r="C55" s="57">
        <v>0.005</v>
      </c>
      <c r="D55" s="58"/>
      <c r="E55" s="219">
        <v>28100</v>
      </c>
      <c r="F55" s="56"/>
      <c r="G55" s="69">
        <v>100</v>
      </c>
      <c r="H55" s="70"/>
      <c r="I55" s="98"/>
      <c r="J55" s="24"/>
      <c r="K55" s="24"/>
    </row>
    <row r="56" spans="1:11" ht="13.5" customHeight="1">
      <c r="A56" s="53" t="s">
        <v>19</v>
      </c>
      <c r="B56" s="58"/>
      <c r="C56" s="57">
        <v>0.039</v>
      </c>
      <c r="D56" s="58"/>
      <c r="E56" s="219">
        <v>46000</v>
      </c>
      <c r="F56" s="56"/>
      <c r="G56" s="69">
        <v>0.7</v>
      </c>
      <c r="H56" s="70"/>
      <c r="I56" s="98"/>
      <c r="J56" s="24"/>
      <c r="K56" s="24"/>
    </row>
    <row r="57" spans="1:11" ht="13.5" customHeight="1">
      <c r="A57" s="53" t="s">
        <v>12</v>
      </c>
      <c r="B57" s="58"/>
      <c r="C57" s="57">
        <v>0.09</v>
      </c>
      <c r="D57" s="58"/>
      <c r="E57" s="219">
        <v>40800</v>
      </c>
      <c r="F57" s="56"/>
      <c r="G57" s="69">
        <v>1.4</v>
      </c>
      <c r="H57" s="70"/>
      <c r="I57" s="98"/>
      <c r="J57" s="24"/>
      <c r="K57" s="24"/>
    </row>
    <row r="58" spans="1:11" ht="13.5" customHeight="1">
      <c r="A58" s="53" t="s">
        <v>51</v>
      </c>
      <c r="B58" s="58"/>
      <c r="C58" s="57" t="s">
        <v>52</v>
      </c>
      <c r="D58" s="58"/>
      <c r="E58" s="219" t="s">
        <v>52</v>
      </c>
      <c r="F58" s="56"/>
      <c r="G58" s="69" t="s">
        <v>52</v>
      </c>
      <c r="H58" s="70"/>
      <c r="I58" s="98"/>
      <c r="J58" s="24"/>
      <c r="K58" s="24"/>
    </row>
    <row r="59" spans="1:11" ht="15" customHeight="1" thickBot="1">
      <c r="A59" s="71" t="s">
        <v>140</v>
      </c>
      <c r="B59" s="217"/>
      <c r="C59" s="217"/>
      <c r="D59" s="217"/>
      <c r="E59" s="217"/>
      <c r="F59" s="217"/>
      <c r="G59" s="217"/>
      <c r="H59" s="218"/>
      <c r="I59" s="98"/>
      <c r="J59" s="24"/>
      <c r="K59" s="24"/>
    </row>
    <row r="60" spans="1:11" ht="13.5" customHeight="1">
      <c r="A60" s="190"/>
      <c r="B60" s="24"/>
      <c r="C60" s="24"/>
      <c r="D60" s="24"/>
      <c r="E60" s="24"/>
      <c r="F60" s="24"/>
      <c r="G60" s="24"/>
      <c r="H60" s="24"/>
      <c r="I60" s="24"/>
      <c r="J60" s="24"/>
      <c r="K60" s="24"/>
    </row>
    <row r="61" spans="1:11" ht="13.5" customHeight="1" thickBot="1">
      <c r="A61" s="190"/>
      <c r="B61" s="24"/>
      <c r="C61" s="24"/>
      <c r="D61" s="24"/>
      <c r="E61" s="24"/>
      <c r="F61" s="24"/>
      <c r="G61" s="24"/>
      <c r="H61" s="24"/>
      <c r="I61" s="24"/>
      <c r="J61" s="24"/>
      <c r="K61" s="24"/>
    </row>
    <row r="62" spans="1:11" ht="15" customHeight="1" thickTop="1">
      <c r="A62" s="191"/>
      <c r="B62" s="49"/>
      <c r="C62" s="49"/>
      <c r="D62" s="49"/>
      <c r="E62" s="49"/>
      <c r="F62" s="49"/>
      <c r="G62" s="49"/>
      <c r="H62" s="49"/>
      <c r="I62" s="49"/>
      <c r="J62" s="49"/>
      <c r="K62" s="49"/>
    </row>
    <row r="63" spans="1:11" ht="24.75" customHeight="1">
      <c r="A63" s="188" t="s">
        <v>22</v>
      </c>
      <c r="B63" s="37"/>
      <c r="C63" s="37"/>
      <c r="D63" s="37"/>
      <c r="E63" s="37"/>
      <c r="F63" s="37"/>
      <c r="G63" s="37"/>
      <c r="H63" s="37"/>
      <c r="I63" s="37"/>
      <c r="J63" s="37"/>
      <c r="K63" s="37"/>
    </row>
    <row r="64" spans="2:11" ht="15" customHeight="1">
      <c r="B64" s="189" t="s">
        <v>141</v>
      </c>
      <c r="C64" s="209"/>
      <c r="D64" s="209"/>
      <c r="E64" s="209"/>
      <c r="F64" s="209"/>
      <c r="G64" s="209"/>
      <c r="H64" s="209"/>
      <c r="I64" s="24"/>
      <c r="J64" s="24"/>
      <c r="K64" s="24"/>
    </row>
    <row r="65" spans="1:11" ht="15" customHeight="1">
      <c r="A65" s="24"/>
      <c r="B65" s="24"/>
      <c r="C65" s="24"/>
      <c r="D65" s="24"/>
      <c r="E65" s="24"/>
      <c r="F65" s="24"/>
      <c r="G65" s="24"/>
      <c r="H65" s="24"/>
      <c r="I65" s="24"/>
      <c r="J65" s="24"/>
      <c r="K65" s="24"/>
    </row>
    <row r="66" spans="1:11" ht="24.75" customHeight="1">
      <c r="A66" s="36" t="s">
        <v>53</v>
      </c>
      <c r="B66" s="36"/>
      <c r="C66" s="36"/>
      <c r="D66" s="37" t="s">
        <v>100</v>
      </c>
      <c r="E66" s="202"/>
      <c r="F66" s="202"/>
      <c r="G66" s="202"/>
      <c r="H66" s="202"/>
      <c r="I66" s="202"/>
      <c r="J66" s="202"/>
      <c r="K66" s="202"/>
    </row>
    <row r="67" spans="1:11" ht="15" customHeight="1">
      <c r="A67" s="38"/>
      <c r="B67" s="24"/>
      <c r="C67" s="24"/>
      <c r="D67" s="24"/>
      <c r="E67" s="24"/>
      <c r="F67" s="24"/>
      <c r="G67" s="24"/>
      <c r="H67" s="24"/>
      <c r="I67" s="24"/>
      <c r="J67" s="24"/>
      <c r="K67" s="24"/>
    </row>
    <row r="68" spans="1:11" ht="15" customHeight="1">
      <c r="A68" s="39" t="s">
        <v>86</v>
      </c>
      <c r="B68" s="40"/>
      <c r="C68" s="40"/>
      <c r="D68" s="40"/>
      <c r="E68" s="24"/>
      <c r="F68" s="24"/>
      <c r="G68" s="24"/>
      <c r="H68" s="24"/>
      <c r="I68" s="24"/>
      <c r="J68" s="24"/>
      <c r="K68" s="24"/>
    </row>
    <row r="69" spans="1:11" ht="15" customHeight="1">
      <c r="A69" s="39" t="s">
        <v>53</v>
      </c>
      <c r="B69" s="40"/>
      <c r="C69" s="40"/>
      <c r="D69" s="40"/>
      <c r="E69" s="38" t="s">
        <v>92</v>
      </c>
      <c r="F69" s="24"/>
      <c r="G69" s="24"/>
      <c r="H69" s="24"/>
      <c r="I69" s="24"/>
      <c r="J69" s="24"/>
      <c r="K69" s="24"/>
    </row>
    <row r="70" spans="1:11" ht="15" customHeight="1">
      <c r="A70" s="39" t="s">
        <v>87</v>
      </c>
      <c r="B70" s="40"/>
      <c r="C70" s="40"/>
      <c r="D70" s="40"/>
      <c r="E70" s="38" t="s">
        <v>93</v>
      </c>
      <c r="F70" s="24"/>
      <c r="G70" s="24"/>
      <c r="H70" s="24"/>
      <c r="I70" s="24"/>
      <c r="J70" s="24"/>
      <c r="K70" s="24"/>
    </row>
    <row r="71" spans="1:11" ht="15" customHeight="1">
      <c r="A71" s="193" t="s">
        <v>88</v>
      </c>
      <c r="B71" s="40"/>
      <c r="C71" s="40"/>
      <c r="D71" s="40"/>
      <c r="E71" s="38" t="s">
        <v>94</v>
      </c>
      <c r="F71" s="24"/>
      <c r="G71" s="24"/>
      <c r="H71" s="24"/>
      <c r="I71" s="24"/>
      <c r="J71" s="24"/>
      <c r="K71" s="24"/>
    </row>
    <row r="72" spans="1:11" ht="15" customHeight="1">
      <c r="A72" s="39" t="s">
        <v>97</v>
      </c>
      <c r="B72" s="40"/>
      <c r="C72" s="40"/>
      <c r="D72" s="40"/>
      <c r="E72" s="38" t="s">
        <v>99</v>
      </c>
      <c r="F72" s="24"/>
      <c r="G72" s="24"/>
      <c r="H72" s="24"/>
      <c r="I72" s="24"/>
      <c r="J72" s="24"/>
      <c r="K72" s="24"/>
    </row>
    <row r="73" spans="1:11" ht="15" customHeight="1">
      <c r="A73" s="39" t="s">
        <v>89</v>
      </c>
      <c r="B73" s="40"/>
      <c r="C73" s="40"/>
      <c r="D73" s="40"/>
      <c r="E73" s="38" t="s">
        <v>95</v>
      </c>
      <c r="F73" s="24"/>
      <c r="G73" s="24"/>
      <c r="H73" s="24"/>
      <c r="I73" s="24"/>
      <c r="J73" s="24"/>
      <c r="K73" s="24"/>
    </row>
    <row r="74" spans="1:11" ht="15" customHeight="1">
      <c r="A74" s="39" t="s">
        <v>90</v>
      </c>
      <c r="B74" s="40"/>
      <c r="C74" s="40"/>
      <c r="D74" s="40"/>
      <c r="E74" s="38" t="s">
        <v>91</v>
      </c>
      <c r="F74" s="24"/>
      <c r="G74" s="24"/>
      <c r="H74" s="24"/>
      <c r="I74" s="24"/>
      <c r="J74" s="24"/>
      <c r="K74" s="24"/>
    </row>
    <row r="75" spans="1:11" ht="15" customHeight="1">
      <c r="A75" s="38"/>
      <c r="B75" s="24"/>
      <c r="C75" s="24"/>
      <c r="D75" s="24"/>
      <c r="E75" s="24"/>
      <c r="F75" s="24"/>
      <c r="G75" s="24"/>
      <c r="H75" s="24"/>
      <c r="I75" s="24"/>
      <c r="J75" s="24"/>
      <c r="K75" s="24"/>
    </row>
    <row r="76" spans="1:11" ht="15" customHeight="1">
      <c r="A76" s="40"/>
      <c r="B76" s="40"/>
      <c r="C76" s="40"/>
      <c r="D76" s="40"/>
      <c r="E76" s="192" t="s">
        <v>136</v>
      </c>
      <c r="F76" s="24"/>
      <c r="G76" s="24"/>
      <c r="H76" s="24"/>
      <c r="I76" s="24"/>
      <c r="J76" s="24"/>
      <c r="K76" s="24"/>
    </row>
    <row r="77" spans="1:11" ht="15" customHeight="1">
      <c r="A77" s="40"/>
      <c r="B77" s="40"/>
      <c r="C77" s="40"/>
      <c r="D77" s="40"/>
      <c r="E77" s="41" t="s">
        <v>135</v>
      </c>
      <c r="F77" s="24"/>
      <c r="G77" s="24"/>
      <c r="H77" s="24"/>
      <c r="I77" s="24"/>
      <c r="J77" s="24"/>
      <c r="K77" s="24"/>
    </row>
    <row r="78" spans="1:11" ht="15" customHeight="1">
      <c r="A78" s="38"/>
      <c r="B78" s="24"/>
      <c r="C78" s="24"/>
      <c r="D78" s="24"/>
      <c r="E78" s="24"/>
      <c r="F78" s="24"/>
      <c r="G78" s="24"/>
      <c r="H78" s="24"/>
      <c r="I78" s="24"/>
      <c r="J78" s="24"/>
      <c r="K78" s="24"/>
    </row>
    <row r="79" spans="1:11" ht="15" customHeight="1">
      <c r="A79" s="38"/>
      <c r="B79" s="24"/>
      <c r="C79" s="24"/>
      <c r="D79" s="24"/>
      <c r="E79" s="24"/>
      <c r="F79" s="24"/>
      <c r="G79" s="24"/>
      <c r="H79" s="24"/>
      <c r="I79" s="24"/>
      <c r="J79" s="24"/>
      <c r="K79" s="24"/>
    </row>
    <row r="80" spans="1:11" ht="19.5" customHeight="1">
      <c r="A80" s="40"/>
      <c r="B80" s="40"/>
      <c r="C80" s="40"/>
      <c r="D80" s="22" t="s">
        <v>55</v>
      </c>
      <c r="E80" s="22"/>
      <c r="F80" s="22"/>
      <c r="G80" s="22"/>
      <c r="H80" s="22"/>
      <c r="I80" s="22"/>
      <c r="J80" s="22"/>
      <c r="K80" s="22"/>
    </row>
    <row r="81" spans="1:11" ht="15" customHeight="1">
      <c r="A81" s="38"/>
      <c r="B81" s="24"/>
      <c r="C81" s="24"/>
      <c r="D81" s="24"/>
      <c r="E81" s="24"/>
      <c r="F81" s="24"/>
      <c r="G81" s="24"/>
      <c r="H81" s="24"/>
      <c r="I81" s="24"/>
      <c r="J81" s="24"/>
      <c r="K81" s="24"/>
    </row>
    <row r="82" spans="1:11" ht="24.75" customHeight="1">
      <c r="A82" s="21" t="s">
        <v>101</v>
      </c>
      <c r="B82" s="211"/>
      <c r="C82" s="211"/>
      <c r="D82" s="211"/>
      <c r="E82" s="194" t="s">
        <v>102</v>
      </c>
      <c r="F82" s="24"/>
      <c r="G82" s="24"/>
      <c r="H82" s="24"/>
      <c r="I82" s="24"/>
      <c r="J82" s="24"/>
      <c r="K82" s="24"/>
    </row>
    <row r="83" spans="1:11" ht="24.75" customHeight="1">
      <c r="A83" s="21" t="s">
        <v>90</v>
      </c>
      <c r="B83" s="211"/>
      <c r="C83" s="211"/>
      <c r="D83" s="211"/>
      <c r="E83" s="22" t="s">
        <v>103</v>
      </c>
      <c r="F83" s="24"/>
      <c r="G83" s="24"/>
      <c r="H83" s="24"/>
      <c r="I83" s="24"/>
      <c r="J83" s="24"/>
      <c r="K83" s="24"/>
    </row>
    <row r="84" spans="1:11" ht="15" customHeight="1">
      <c r="A84" s="38"/>
      <c r="B84" s="24"/>
      <c r="C84" s="24"/>
      <c r="D84" s="24"/>
      <c r="E84" s="24"/>
      <c r="F84" s="24"/>
      <c r="G84" s="24"/>
      <c r="H84" s="24"/>
      <c r="I84" s="24"/>
      <c r="J84" s="24"/>
      <c r="K84" s="24"/>
    </row>
    <row r="85" spans="1:11" ht="15" customHeight="1">
      <c r="A85" s="39" t="s">
        <v>86</v>
      </c>
      <c r="B85" s="40"/>
      <c r="C85" s="40"/>
      <c r="D85" s="40"/>
      <c r="E85" s="24"/>
      <c r="F85" s="24"/>
      <c r="G85" s="24"/>
      <c r="H85" s="24"/>
      <c r="I85" s="24"/>
      <c r="J85" s="24"/>
      <c r="K85" s="24"/>
    </row>
    <row r="86" spans="1:11" ht="15" customHeight="1">
      <c r="A86" s="39" t="s">
        <v>97</v>
      </c>
      <c r="B86" s="40"/>
      <c r="C86" s="40"/>
      <c r="D86" s="40"/>
      <c r="E86" s="38" t="s">
        <v>96</v>
      </c>
      <c r="F86" s="24"/>
      <c r="G86" s="24"/>
      <c r="H86" s="24"/>
      <c r="I86" s="24"/>
      <c r="J86" s="24"/>
      <c r="K86" s="24"/>
    </row>
    <row r="87" spans="1:11" ht="15" customHeight="1">
      <c r="A87" s="39" t="s">
        <v>90</v>
      </c>
      <c r="B87" s="40"/>
      <c r="C87" s="40"/>
      <c r="D87" s="40"/>
      <c r="E87" s="38" t="s">
        <v>98</v>
      </c>
      <c r="F87" s="24"/>
      <c r="G87" s="24"/>
      <c r="H87" s="24"/>
      <c r="I87" s="24"/>
      <c r="J87" s="24"/>
      <c r="K87" s="24"/>
    </row>
    <row r="88" spans="1:11" ht="15" customHeight="1">
      <c r="A88" s="38"/>
      <c r="B88" s="24"/>
      <c r="C88" s="24"/>
      <c r="D88" s="24"/>
      <c r="E88" s="24"/>
      <c r="F88" s="24"/>
      <c r="G88" s="24"/>
      <c r="H88" s="24"/>
      <c r="I88" s="24"/>
      <c r="J88" s="24"/>
      <c r="K88" s="24"/>
    </row>
    <row r="89" spans="1:11" ht="15" customHeight="1">
      <c r="A89" s="38"/>
      <c r="B89" s="24"/>
      <c r="C89" s="24"/>
      <c r="D89" s="24"/>
      <c r="E89" s="24"/>
      <c r="F89" s="24"/>
      <c r="G89" s="24"/>
      <c r="H89" s="24"/>
      <c r="I89" s="24"/>
      <c r="J89" s="24"/>
      <c r="K89" s="24"/>
    </row>
    <row r="90" spans="1:11" ht="24.75" customHeight="1">
      <c r="A90" s="211" t="s">
        <v>56</v>
      </c>
      <c r="B90" s="211"/>
      <c r="C90" s="211"/>
      <c r="D90" s="211"/>
      <c r="E90" s="23">
        <f>((4*J23)/(3.141592654))^(1/2)</f>
        <v>1.1283791670218448</v>
      </c>
      <c r="F90" s="21"/>
      <c r="G90" s="22" t="s">
        <v>1</v>
      </c>
      <c r="H90" s="22"/>
      <c r="I90" s="22"/>
      <c r="J90" s="22"/>
      <c r="K90" s="22"/>
    </row>
    <row r="91" spans="1:11" ht="15" customHeight="1">
      <c r="A91" s="38"/>
      <c r="B91" s="24"/>
      <c r="C91" s="24"/>
      <c r="D91" s="24"/>
      <c r="E91" s="24"/>
      <c r="F91" s="24"/>
      <c r="G91" s="24"/>
      <c r="H91" s="24"/>
      <c r="I91" s="24"/>
      <c r="J91" s="24"/>
      <c r="K91" s="24"/>
    </row>
    <row r="92" spans="1:11" ht="15" customHeight="1">
      <c r="A92" s="38"/>
      <c r="B92" s="24"/>
      <c r="C92" s="24"/>
      <c r="D92" s="24"/>
      <c r="E92" s="24"/>
      <c r="F92" s="24"/>
      <c r="G92" s="24"/>
      <c r="H92" s="24"/>
      <c r="I92" s="24"/>
      <c r="J92" s="24"/>
      <c r="K92" s="24"/>
    </row>
    <row r="93" spans="1:11" ht="24.75" customHeight="1">
      <c r="A93" s="37" t="s">
        <v>22</v>
      </c>
      <c r="B93" s="37"/>
      <c r="C93" s="37"/>
      <c r="D93" s="37"/>
      <c r="E93" s="37"/>
      <c r="F93" s="37"/>
      <c r="G93" s="37"/>
      <c r="H93" s="37"/>
      <c r="I93" s="37"/>
      <c r="J93" s="37"/>
      <c r="K93" s="37"/>
    </row>
    <row r="94" spans="1:11" ht="15" customHeight="1">
      <c r="A94" s="38"/>
      <c r="B94" s="24"/>
      <c r="C94" s="24"/>
      <c r="D94" s="24"/>
      <c r="E94" s="24"/>
      <c r="F94" s="24"/>
      <c r="G94" s="24"/>
      <c r="H94" s="24"/>
      <c r="I94" s="24"/>
      <c r="J94" s="24"/>
      <c r="K94" s="24"/>
    </row>
    <row r="95" spans="1:11" ht="24.75" customHeight="1">
      <c r="A95" s="36" t="s">
        <v>53</v>
      </c>
      <c r="B95" s="36"/>
      <c r="C95" s="36"/>
      <c r="D95" s="37" t="s">
        <v>100</v>
      </c>
      <c r="E95" s="202"/>
      <c r="F95" s="202"/>
      <c r="G95" s="202"/>
      <c r="H95" s="202"/>
      <c r="I95" s="202"/>
      <c r="J95" s="202"/>
      <c r="K95" s="202"/>
    </row>
    <row r="96" spans="1:11" ht="15" customHeight="1">
      <c r="A96" s="38"/>
      <c r="B96" s="24"/>
      <c r="C96" s="24"/>
      <c r="D96" s="24"/>
      <c r="E96" s="24"/>
      <c r="F96" s="24"/>
      <c r="G96" s="24"/>
      <c r="H96" s="24"/>
      <c r="I96" s="24"/>
      <c r="J96" s="24"/>
      <c r="K96" s="24"/>
    </row>
    <row r="97" spans="1:11" ht="15" customHeight="1">
      <c r="A97" s="38"/>
      <c r="B97" s="24"/>
      <c r="C97" s="24"/>
      <c r="D97" s="24"/>
      <c r="E97" s="24"/>
      <c r="F97" s="24"/>
      <c r="G97" s="24"/>
      <c r="H97" s="24"/>
      <c r="I97" s="24"/>
      <c r="J97" s="24"/>
      <c r="K97" s="24"/>
    </row>
    <row r="98" spans="1:11" ht="24.75" customHeight="1">
      <c r="A98" s="216" t="s">
        <v>23</v>
      </c>
      <c r="B98" s="36"/>
      <c r="C98" s="36"/>
      <c r="D98" s="201">
        <f>(F24)*(F25)*(J23)*(1-EXP(-(F26)*(E90)))</f>
        <v>1811.1500836095393</v>
      </c>
      <c r="E98" s="198"/>
      <c r="F98" s="197" t="s">
        <v>2</v>
      </c>
      <c r="G98" s="37"/>
      <c r="H98" s="196">
        <f>D98*0.94782</f>
        <v>1716.6442722467934</v>
      </c>
      <c r="I98" s="198"/>
      <c r="J98" s="197" t="s">
        <v>54</v>
      </c>
      <c r="K98" s="37"/>
    </row>
    <row r="99" spans="1:11" ht="15" customHeight="1">
      <c r="A99" s="38"/>
      <c r="B99" s="24"/>
      <c r="C99" s="24"/>
      <c r="D99" s="24"/>
      <c r="E99" s="24"/>
      <c r="F99" s="24"/>
      <c r="G99" s="24"/>
      <c r="H99" s="24"/>
      <c r="I99" s="24"/>
      <c r="J99" s="24"/>
      <c r="K99" s="24"/>
    </row>
    <row r="100" spans="1:11" ht="15" customHeight="1" thickBot="1">
      <c r="A100" s="38"/>
      <c r="B100" s="24"/>
      <c r="C100" s="24"/>
      <c r="D100" s="24"/>
      <c r="E100" s="24"/>
      <c r="F100" s="24"/>
      <c r="G100" s="24"/>
      <c r="H100" s="24"/>
      <c r="I100" s="24"/>
      <c r="J100" s="24"/>
      <c r="K100" s="24"/>
    </row>
    <row r="101" spans="1:11" ht="15" customHeight="1" thickTop="1">
      <c r="A101" s="215"/>
      <c r="B101" s="49"/>
      <c r="C101" s="49"/>
      <c r="D101" s="49"/>
      <c r="E101" s="49"/>
      <c r="F101" s="49"/>
      <c r="G101" s="49"/>
      <c r="H101" s="49"/>
      <c r="I101" s="49"/>
      <c r="J101" s="49"/>
      <c r="K101" s="49"/>
    </row>
    <row r="102" spans="1:11" ht="24.75" customHeight="1">
      <c r="A102" s="188" t="s">
        <v>31</v>
      </c>
      <c r="B102" s="37"/>
      <c r="C102" s="37"/>
      <c r="D102" s="37"/>
      <c r="E102" s="37"/>
      <c r="F102" s="37"/>
      <c r="G102" s="37"/>
      <c r="H102" s="37"/>
      <c r="I102" s="37"/>
      <c r="J102" s="37"/>
      <c r="K102" s="37"/>
    </row>
    <row r="103" spans="1:11" ht="15" customHeight="1">
      <c r="A103" s="24"/>
      <c r="B103" s="24"/>
      <c r="C103" s="24"/>
      <c r="D103" s="24"/>
      <c r="E103" s="24"/>
      <c r="F103" s="24"/>
      <c r="G103" s="24"/>
      <c r="H103" s="24"/>
      <c r="I103" s="24"/>
      <c r="J103" s="24"/>
      <c r="K103" s="24"/>
    </row>
    <row r="104" spans="1:11" ht="24.75" customHeight="1">
      <c r="A104" s="198" t="s">
        <v>105</v>
      </c>
      <c r="B104" s="198"/>
      <c r="C104" s="198"/>
      <c r="D104" s="37" t="s">
        <v>104</v>
      </c>
      <c r="E104" s="37"/>
      <c r="F104" s="37"/>
      <c r="G104" s="37"/>
      <c r="H104" s="37"/>
      <c r="I104" s="37"/>
      <c r="J104" s="37"/>
      <c r="K104" s="37"/>
    </row>
    <row r="105" spans="1:11" ht="15" customHeight="1">
      <c r="A105" s="24"/>
      <c r="B105" s="24"/>
      <c r="C105" s="24"/>
      <c r="D105" s="24"/>
      <c r="E105" s="24"/>
      <c r="F105" s="24"/>
      <c r="G105" s="24"/>
      <c r="H105" s="24"/>
      <c r="I105" s="24"/>
      <c r="J105" s="24"/>
      <c r="K105" s="24"/>
    </row>
    <row r="106" spans="1:11" ht="15" customHeight="1">
      <c r="A106" s="39" t="s">
        <v>86</v>
      </c>
      <c r="B106" s="40"/>
      <c r="C106" s="40"/>
      <c r="D106" s="40"/>
      <c r="E106" s="24"/>
      <c r="F106" s="24"/>
      <c r="G106" s="24"/>
      <c r="H106" s="24"/>
      <c r="I106" s="24"/>
      <c r="J106" s="24"/>
      <c r="K106" s="24"/>
    </row>
    <row r="107" spans="1:11" ht="15" customHeight="1">
      <c r="A107" s="39" t="s">
        <v>105</v>
      </c>
      <c r="B107" s="40"/>
      <c r="C107" s="40"/>
      <c r="D107" s="40"/>
      <c r="E107" s="38" t="s">
        <v>126</v>
      </c>
      <c r="F107" s="24"/>
      <c r="G107" s="24"/>
      <c r="H107" s="24"/>
      <c r="I107" s="24"/>
      <c r="J107" s="24"/>
      <c r="K107" s="24"/>
    </row>
    <row r="108" spans="1:11" ht="15" customHeight="1">
      <c r="A108" s="39" t="s">
        <v>53</v>
      </c>
      <c r="B108" s="40"/>
      <c r="C108" s="40"/>
      <c r="D108" s="40"/>
      <c r="E108" s="38" t="s">
        <v>106</v>
      </c>
      <c r="F108" s="24"/>
      <c r="G108" s="24"/>
      <c r="H108" s="24"/>
      <c r="I108" s="24"/>
      <c r="J108" s="24"/>
      <c r="K108" s="24"/>
    </row>
    <row r="109" spans="1:11" ht="15" customHeight="1">
      <c r="A109" s="39" t="s">
        <v>108</v>
      </c>
      <c r="B109" s="40"/>
      <c r="C109" s="40"/>
      <c r="D109" s="40"/>
      <c r="E109" s="38" t="s">
        <v>107</v>
      </c>
      <c r="F109" s="24"/>
      <c r="G109" s="24"/>
      <c r="H109" s="24"/>
      <c r="I109" s="24"/>
      <c r="J109" s="24"/>
      <c r="K109" s="24"/>
    </row>
    <row r="110" spans="1:11" ht="15" customHeight="1">
      <c r="A110" s="24"/>
      <c r="B110" s="24"/>
      <c r="C110" s="24"/>
      <c r="D110" s="24"/>
      <c r="E110" s="24"/>
      <c r="F110" s="24"/>
      <c r="G110" s="24"/>
      <c r="H110" s="24"/>
      <c r="I110" s="24"/>
      <c r="J110" s="24"/>
      <c r="K110" s="24"/>
    </row>
    <row r="111" spans="1:11" ht="15" customHeight="1">
      <c r="A111" s="24"/>
      <c r="B111" s="24"/>
      <c r="C111" s="24"/>
      <c r="D111" s="24"/>
      <c r="E111" s="24"/>
      <c r="F111" s="24"/>
      <c r="G111" s="24"/>
      <c r="H111" s="24"/>
      <c r="I111" s="24"/>
      <c r="J111" s="24"/>
      <c r="K111" s="24"/>
    </row>
    <row r="112" spans="1:11" ht="19.5" customHeight="1">
      <c r="A112" s="40"/>
      <c r="B112" s="40"/>
      <c r="C112" s="40"/>
      <c r="D112" s="22" t="s">
        <v>36</v>
      </c>
      <c r="E112" s="22"/>
      <c r="F112" s="22"/>
      <c r="G112" s="22"/>
      <c r="H112" s="22"/>
      <c r="I112" s="22"/>
      <c r="J112" s="22"/>
      <c r="K112" s="22"/>
    </row>
    <row r="113" spans="1:11" ht="15" customHeight="1">
      <c r="A113" s="24"/>
      <c r="B113" s="24"/>
      <c r="C113" s="24"/>
      <c r="D113" s="24"/>
      <c r="E113" s="24"/>
      <c r="F113" s="24"/>
      <c r="G113" s="24"/>
      <c r="H113" s="24"/>
      <c r="I113" s="24"/>
      <c r="J113" s="24"/>
      <c r="K113" s="24"/>
    </row>
    <row r="114" spans="1:11" ht="24.75" customHeight="1">
      <c r="A114" s="211" t="s">
        <v>127</v>
      </c>
      <c r="B114" s="211"/>
      <c r="C114" s="211"/>
      <c r="D114" s="211"/>
      <c r="E114" s="22" t="s">
        <v>111</v>
      </c>
      <c r="F114" s="22"/>
      <c r="G114" s="22"/>
      <c r="H114" s="22"/>
      <c r="I114" s="22"/>
      <c r="J114" s="22"/>
      <c r="K114" s="22"/>
    </row>
    <row r="115" spans="1:11" ht="15" customHeight="1">
      <c r="A115" s="24"/>
      <c r="B115" s="24"/>
      <c r="C115" s="24"/>
      <c r="D115" s="24"/>
      <c r="E115" s="24"/>
      <c r="F115" s="24"/>
      <c r="G115" s="24"/>
      <c r="H115" s="24"/>
      <c r="I115" s="24"/>
      <c r="J115" s="24"/>
      <c r="K115" s="24"/>
    </row>
    <row r="116" spans="1:11" ht="24.75" customHeight="1">
      <c r="A116" s="211" t="s">
        <v>128</v>
      </c>
      <c r="B116" s="211"/>
      <c r="C116" s="211"/>
      <c r="D116" s="211"/>
      <c r="E116" s="23">
        <f>J23*1</f>
        <v>1</v>
      </c>
      <c r="F116" s="21"/>
      <c r="G116" s="22" t="s">
        <v>112</v>
      </c>
      <c r="H116" s="22"/>
      <c r="I116" s="22"/>
      <c r="J116" s="22"/>
      <c r="K116" s="22"/>
    </row>
    <row r="117" spans="1:11" ht="15" customHeight="1">
      <c r="A117" s="24"/>
      <c r="B117" s="24"/>
      <c r="C117" s="24"/>
      <c r="D117" s="24"/>
      <c r="E117" s="24"/>
      <c r="F117" s="24"/>
      <c r="G117" s="24"/>
      <c r="H117" s="24"/>
      <c r="I117" s="24"/>
      <c r="J117" s="24"/>
      <c r="K117" s="24"/>
    </row>
    <row r="118" spans="1:11" ht="24.75" customHeight="1">
      <c r="A118" s="211" t="s">
        <v>32</v>
      </c>
      <c r="B118" s="211"/>
      <c r="C118" s="211"/>
      <c r="D118" s="211"/>
      <c r="E118" s="23">
        <f>(E116)^0.5</f>
        <v>1</v>
      </c>
      <c r="F118" s="21"/>
      <c r="G118" s="22" t="s">
        <v>1</v>
      </c>
      <c r="H118" s="22"/>
      <c r="I118" s="22"/>
      <c r="J118" s="22"/>
      <c r="K118" s="22"/>
    </row>
    <row r="119" spans="1:11" ht="15" customHeight="1">
      <c r="A119" s="24"/>
      <c r="B119" s="24"/>
      <c r="C119" s="24"/>
      <c r="D119" s="24"/>
      <c r="E119" s="24"/>
      <c r="F119" s="24"/>
      <c r="G119" s="24"/>
      <c r="H119" s="24"/>
      <c r="I119" s="24"/>
      <c r="J119" s="24"/>
      <c r="K119" s="24"/>
    </row>
    <row r="120" spans="1:11" ht="15" customHeight="1">
      <c r="A120" s="24"/>
      <c r="B120" s="24"/>
      <c r="C120" s="24"/>
      <c r="D120" s="24"/>
      <c r="E120" s="24"/>
      <c r="F120" s="24"/>
      <c r="G120" s="24"/>
      <c r="H120" s="24"/>
      <c r="I120" s="24"/>
      <c r="J120" s="24"/>
      <c r="K120" s="24"/>
    </row>
    <row r="121" spans="1:11" ht="24.75" customHeight="1">
      <c r="A121" s="188" t="s">
        <v>31</v>
      </c>
      <c r="B121" s="37"/>
      <c r="C121" s="37"/>
      <c r="D121" s="37"/>
      <c r="E121" s="37"/>
      <c r="F121" s="37"/>
      <c r="G121" s="37"/>
      <c r="H121" s="37"/>
      <c r="I121" s="37"/>
      <c r="J121" s="37"/>
      <c r="K121" s="37"/>
    </row>
    <row r="122" spans="1:11" ht="15" customHeight="1">
      <c r="A122" s="24"/>
      <c r="B122" s="24"/>
      <c r="C122" s="24"/>
      <c r="D122" s="24"/>
      <c r="E122" s="24"/>
      <c r="F122" s="24"/>
      <c r="G122" s="24"/>
      <c r="H122" s="24"/>
      <c r="I122" s="24"/>
      <c r="J122" s="24"/>
      <c r="K122" s="24"/>
    </row>
    <row r="123" spans="1:11" ht="24.75" customHeight="1">
      <c r="A123" s="36" t="s">
        <v>105</v>
      </c>
      <c r="B123" s="36"/>
      <c r="C123" s="36"/>
      <c r="D123" s="37" t="s">
        <v>104</v>
      </c>
      <c r="E123" s="37"/>
      <c r="F123" s="37"/>
      <c r="G123" s="37"/>
      <c r="H123" s="37"/>
      <c r="I123" s="37"/>
      <c r="J123" s="37"/>
      <c r="K123" s="37"/>
    </row>
    <row r="124" spans="1:11" ht="15" customHeight="1">
      <c r="A124" s="24"/>
      <c r="B124" s="24"/>
      <c r="C124" s="24"/>
      <c r="D124" s="24"/>
      <c r="E124" s="24"/>
      <c r="F124" s="24"/>
      <c r="G124" s="24"/>
      <c r="H124" s="24"/>
      <c r="I124" s="24"/>
      <c r="J124" s="24"/>
      <c r="K124" s="24"/>
    </row>
    <row r="125" spans="1:11" ht="24.75" customHeight="1">
      <c r="A125" s="36" t="s">
        <v>33</v>
      </c>
      <c r="B125" s="36"/>
      <c r="C125" s="36"/>
      <c r="D125" s="199">
        <f>D98/E118</f>
        <v>1811.1500836095393</v>
      </c>
      <c r="E125" s="198"/>
      <c r="F125" s="37" t="s">
        <v>34</v>
      </c>
      <c r="G125" s="37"/>
      <c r="H125" s="37"/>
      <c r="I125" s="37"/>
      <c r="J125" s="37"/>
      <c r="K125" s="37"/>
    </row>
    <row r="126" spans="1:11" ht="15" customHeight="1">
      <c r="A126" s="24"/>
      <c r="B126" s="24"/>
      <c r="C126" s="24"/>
      <c r="D126" s="24"/>
      <c r="E126" s="24"/>
      <c r="F126" s="24"/>
      <c r="G126" s="24"/>
      <c r="H126" s="24"/>
      <c r="I126" s="24"/>
      <c r="J126" s="24"/>
      <c r="K126" s="24"/>
    </row>
    <row r="127" spans="1:11" ht="15" customHeight="1" thickBot="1">
      <c r="A127" s="24"/>
      <c r="B127" s="24"/>
      <c r="C127" s="24"/>
      <c r="D127" s="24"/>
      <c r="E127" s="24"/>
      <c r="F127" s="24"/>
      <c r="G127" s="24"/>
      <c r="H127" s="24"/>
      <c r="I127" s="24"/>
      <c r="J127" s="24"/>
      <c r="K127" s="24"/>
    </row>
    <row r="128" spans="1:11" ht="15" customHeight="1" thickTop="1">
      <c r="A128" s="49"/>
      <c r="B128" s="49"/>
      <c r="C128" s="49"/>
      <c r="D128" s="49"/>
      <c r="E128" s="49"/>
      <c r="F128" s="49"/>
      <c r="G128" s="49"/>
      <c r="H128" s="49"/>
      <c r="I128" s="49"/>
      <c r="J128" s="49"/>
      <c r="K128" s="49"/>
    </row>
    <row r="129" spans="1:11" ht="24.75" customHeight="1">
      <c r="A129" s="188" t="s">
        <v>41</v>
      </c>
      <c r="B129" s="37"/>
      <c r="C129" s="37"/>
      <c r="D129" s="37"/>
      <c r="E129" s="37"/>
      <c r="F129" s="37"/>
      <c r="G129" s="37"/>
      <c r="H129" s="37"/>
      <c r="I129" s="37"/>
      <c r="J129" s="37"/>
      <c r="K129" s="37"/>
    </row>
    <row r="130" spans="2:11" ht="15" customHeight="1">
      <c r="B130" s="189" t="s">
        <v>142</v>
      </c>
      <c r="C130" s="209"/>
      <c r="D130" s="209"/>
      <c r="E130" s="209"/>
      <c r="F130" s="209"/>
      <c r="G130" s="209"/>
      <c r="H130" s="44"/>
      <c r="I130" s="24"/>
      <c r="J130" s="24"/>
      <c r="K130" s="24"/>
    </row>
    <row r="131" spans="1:11" ht="15" customHeight="1">
      <c r="A131" s="126"/>
      <c r="B131" s="126"/>
      <c r="C131" s="126"/>
      <c r="D131" s="126"/>
      <c r="E131" s="126"/>
      <c r="F131" s="126"/>
      <c r="G131" s="126"/>
      <c r="H131" s="126"/>
      <c r="I131" s="126"/>
      <c r="J131" s="126"/>
      <c r="K131" s="126"/>
    </row>
    <row r="132" spans="1:11" ht="24.75" customHeight="1">
      <c r="A132" s="36" t="s">
        <v>131</v>
      </c>
      <c r="B132" s="36"/>
      <c r="C132" s="36"/>
      <c r="D132" s="37" t="s">
        <v>130</v>
      </c>
      <c r="E132" s="37"/>
      <c r="F132" s="37"/>
      <c r="G132" s="37"/>
      <c r="H132" s="37"/>
      <c r="I132" s="37"/>
      <c r="J132" s="37"/>
      <c r="K132" s="37"/>
    </row>
    <row r="133" spans="1:11" ht="15" customHeight="1">
      <c r="A133" s="126"/>
      <c r="B133" s="126"/>
      <c r="C133" s="126"/>
      <c r="D133" s="126"/>
      <c r="E133" s="126"/>
      <c r="F133" s="126"/>
      <c r="G133" s="126"/>
      <c r="H133" s="126"/>
      <c r="I133" s="126"/>
      <c r="J133" s="126"/>
      <c r="K133" s="126"/>
    </row>
    <row r="134" spans="1:11" ht="15" customHeight="1">
      <c r="A134" s="214" t="s">
        <v>86</v>
      </c>
      <c r="B134" s="214"/>
      <c r="C134" s="214"/>
      <c r="D134" s="210"/>
      <c r="E134" s="210"/>
      <c r="F134" s="210"/>
      <c r="G134" s="210"/>
      <c r="H134" s="210"/>
      <c r="I134" s="210"/>
      <c r="J134" s="210"/>
      <c r="K134" s="210"/>
    </row>
    <row r="135" spans="1:11" ht="15" customHeight="1">
      <c r="A135" s="214" t="s">
        <v>129</v>
      </c>
      <c r="B135" s="214"/>
      <c r="C135" s="214"/>
      <c r="D135" s="210" t="s">
        <v>113</v>
      </c>
      <c r="E135" s="210"/>
      <c r="F135" s="210"/>
      <c r="G135" s="210"/>
      <c r="H135" s="210"/>
      <c r="I135" s="210"/>
      <c r="J135" s="210"/>
      <c r="K135" s="210"/>
    </row>
    <row r="136" spans="1:11" ht="15" customHeight="1">
      <c r="A136" s="214" t="s">
        <v>105</v>
      </c>
      <c r="B136" s="214"/>
      <c r="C136" s="214"/>
      <c r="D136" s="210" t="s">
        <v>114</v>
      </c>
      <c r="E136" s="210"/>
      <c r="F136" s="210"/>
      <c r="G136" s="210"/>
      <c r="H136" s="210"/>
      <c r="I136" s="210"/>
      <c r="J136" s="210"/>
      <c r="K136" s="210"/>
    </row>
    <row r="137" spans="1:11" ht="15" customHeight="1">
      <c r="A137" s="126"/>
      <c r="B137" s="126"/>
      <c r="C137" s="126"/>
      <c r="D137" s="126"/>
      <c r="E137" s="126"/>
      <c r="F137" s="126"/>
      <c r="G137" s="126"/>
      <c r="H137" s="126"/>
      <c r="I137" s="126"/>
      <c r="J137" s="126"/>
      <c r="K137" s="126"/>
    </row>
    <row r="138" spans="1:11" ht="15" customHeight="1">
      <c r="A138" s="126"/>
      <c r="B138" s="126"/>
      <c r="C138" s="126"/>
      <c r="D138" s="126"/>
      <c r="E138" s="126"/>
      <c r="F138" s="126"/>
      <c r="G138" s="126"/>
      <c r="H138" s="126"/>
      <c r="I138" s="126"/>
      <c r="J138" s="126"/>
      <c r="K138" s="126"/>
    </row>
    <row r="139" spans="1:11" ht="15" customHeight="1">
      <c r="A139" s="126"/>
      <c r="B139" s="126"/>
      <c r="C139" s="126"/>
      <c r="D139" s="126"/>
      <c r="E139" s="126"/>
      <c r="F139" s="126"/>
      <c r="G139" s="126"/>
      <c r="H139" s="126"/>
      <c r="I139" s="126"/>
      <c r="J139" s="126"/>
      <c r="K139" s="126"/>
    </row>
    <row r="140" spans="1:11" ht="24.75" customHeight="1">
      <c r="A140" s="36" t="s">
        <v>131</v>
      </c>
      <c r="B140" s="36"/>
      <c r="C140" s="36"/>
      <c r="D140" s="37" t="s">
        <v>130</v>
      </c>
      <c r="E140" s="37"/>
      <c r="F140" s="37"/>
      <c r="G140" s="37"/>
      <c r="H140" s="37"/>
      <c r="I140" s="37"/>
      <c r="J140" s="37"/>
      <c r="K140" s="37"/>
    </row>
    <row r="141" spans="1:11" ht="15" customHeight="1">
      <c r="A141" s="126"/>
      <c r="B141" s="126"/>
      <c r="C141" s="126"/>
      <c r="D141" s="126"/>
      <c r="E141" s="126"/>
      <c r="F141" s="126"/>
      <c r="G141" s="126"/>
      <c r="H141" s="126"/>
      <c r="I141" s="126"/>
      <c r="J141" s="126"/>
      <c r="K141" s="126"/>
    </row>
    <row r="142" spans="1:11" ht="15" customHeight="1">
      <c r="A142" s="126"/>
      <c r="B142" s="126"/>
      <c r="C142" s="126"/>
      <c r="D142" s="126"/>
      <c r="E142" s="126"/>
      <c r="F142" s="126"/>
      <c r="G142" s="126"/>
      <c r="H142" s="126"/>
      <c r="I142" s="126"/>
      <c r="J142" s="126"/>
      <c r="K142" s="126"/>
    </row>
    <row r="143" spans="1:11" ht="15" customHeight="1">
      <c r="A143" s="126"/>
      <c r="B143" s="126"/>
      <c r="C143" s="126"/>
      <c r="D143" s="126"/>
      <c r="E143" s="126"/>
      <c r="F143" s="126"/>
      <c r="G143" s="126"/>
      <c r="H143" s="126"/>
      <c r="I143" s="126"/>
      <c r="J143" s="126"/>
      <c r="K143" s="126"/>
    </row>
    <row r="144" spans="1:11" ht="15" customHeight="1" thickBot="1">
      <c r="A144" s="126"/>
      <c r="B144" s="126"/>
      <c r="C144" s="126"/>
      <c r="D144" s="126"/>
      <c r="E144" s="126"/>
      <c r="F144" s="126"/>
      <c r="G144" s="126"/>
      <c r="H144" s="126"/>
      <c r="I144" s="126"/>
      <c r="J144" s="126"/>
      <c r="K144" s="126"/>
    </row>
    <row r="145" spans="1:11" ht="15" customHeight="1" thickTop="1">
      <c r="A145" s="33" t="s">
        <v>117</v>
      </c>
      <c r="B145" s="35" t="s">
        <v>133</v>
      </c>
      <c r="C145" s="205"/>
      <c r="D145" s="30">
        <f>0.017*(D125)^(2/3)</f>
        <v>2.5259139313897294</v>
      </c>
      <c r="E145" s="205"/>
      <c r="F145" s="25" t="s">
        <v>1</v>
      </c>
      <c r="G145" s="207"/>
      <c r="H145" s="30">
        <f>D145/0.3048</f>
        <v>8.287119197472865</v>
      </c>
      <c r="I145" s="205"/>
      <c r="J145" s="25" t="s">
        <v>24</v>
      </c>
      <c r="K145" s="212"/>
    </row>
    <row r="146" spans="1:11" ht="24.75" customHeight="1" thickBot="1">
      <c r="A146" s="204"/>
      <c r="B146" s="206"/>
      <c r="C146" s="206"/>
      <c r="D146" s="206"/>
      <c r="E146" s="206"/>
      <c r="F146" s="208"/>
      <c r="G146" s="208"/>
      <c r="H146" s="206"/>
      <c r="I146" s="206"/>
      <c r="J146" s="208"/>
      <c r="K146" s="213"/>
    </row>
    <row r="147" spans="1:11" ht="15" customHeight="1" thickTop="1">
      <c r="A147" s="126"/>
      <c r="B147" s="126"/>
      <c r="C147" s="126"/>
      <c r="D147" s="126"/>
      <c r="E147" s="126"/>
      <c r="F147" s="126"/>
      <c r="G147" s="126"/>
      <c r="H147" s="126"/>
      <c r="I147" s="126"/>
      <c r="J147" s="126"/>
      <c r="K147" s="126"/>
    </row>
    <row r="148" spans="1:11" ht="15" customHeight="1">
      <c r="A148" s="126"/>
      <c r="B148" s="126"/>
      <c r="C148" s="126"/>
      <c r="D148" s="126"/>
      <c r="E148" s="126"/>
      <c r="F148" s="126"/>
      <c r="G148" s="126"/>
      <c r="H148" s="126"/>
      <c r="I148" s="126"/>
      <c r="J148" s="126"/>
      <c r="K148" s="126"/>
    </row>
    <row r="149" spans="1:11" ht="15" customHeight="1">
      <c r="A149" s="126"/>
      <c r="B149" s="126"/>
      <c r="C149" s="126"/>
      <c r="D149" s="126"/>
      <c r="E149" s="126"/>
      <c r="F149" s="126"/>
      <c r="G149" s="126"/>
      <c r="H149" s="126"/>
      <c r="I149" s="126"/>
      <c r="J149" s="126"/>
      <c r="K149" s="126"/>
    </row>
    <row r="150" spans="1:11" ht="15" customHeight="1">
      <c r="A150" s="126"/>
      <c r="B150" s="126"/>
      <c r="C150" s="126"/>
      <c r="D150" s="126"/>
      <c r="E150" s="126"/>
      <c r="F150" s="126"/>
      <c r="G150" s="126"/>
      <c r="H150" s="126"/>
      <c r="I150" s="126"/>
      <c r="J150" s="126"/>
      <c r="K150" s="126"/>
    </row>
    <row r="151" spans="1:11" ht="15" customHeight="1">
      <c r="A151" s="239"/>
      <c r="B151" s="239"/>
      <c r="C151" s="239"/>
      <c r="D151" s="239"/>
      <c r="E151" s="239"/>
      <c r="F151" s="239"/>
      <c r="G151" s="239"/>
      <c r="H151" s="239"/>
      <c r="I151" s="239"/>
      <c r="J151" s="239"/>
      <c r="K151" s="239"/>
    </row>
    <row r="152" spans="1:11" ht="15" customHeight="1">
      <c r="A152" s="114" t="s">
        <v>61</v>
      </c>
      <c r="B152" s="115"/>
      <c r="C152" s="115"/>
      <c r="D152" s="115"/>
      <c r="E152" s="115"/>
      <c r="F152" s="115"/>
      <c r="G152" s="115"/>
      <c r="H152" s="115"/>
      <c r="I152" s="115"/>
      <c r="J152" s="115"/>
      <c r="K152" s="116"/>
    </row>
    <row r="153" spans="1:11" ht="15" customHeight="1">
      <c r="A153" s="240" t="s">
        <v>148</v>
      </c>
      <c r="B153" s="241"/>
      <c r="C153" s="241"/>
      <c r="D153" s="241"/>
      <c r="E153" s="241"/>
      <c r="F153" s="241"/>
      <c r="G153" s="241"/>
      <c r="H153" s="241"/>
      <c r="I153" s="241"/>
      <c r="J153" s="241"/>
      <c r="K153" s="242"/>
    </row>
    <row r="154" spans="1:11" ht="15" customHeight="1">
      <c r="A154" s="240"/>
      <c r="B154" s="241"/>
      <c r="C154" s="241"/>
      <c r="D154" s="241"/>
      <c r="E154" s="241"/>
      <c r="F154" s="241"/>
      <c r="G154" s="241"/>
      <c r="H154" s="241"/>
      <c r="I154" s="241"/>
      <c r="J154" s="241"/>
      <c r="K154" s="242"/>
    </row>
    <row r="155" spans="1:11" ht="15" customHeight="1">
      <c r="A155" s="240"/>
      <c r="B155" s="241"/>
      <c r="C155" s="241"/>
      <c r="D155" s="241"/>
      <c r="E155" s="241"/>
      <c r="F155" s="241"/>
      <c r="G155" s="241"/>
      <c r="H155" s="241"/>
      <c r="I155" s="241"/>
      <c r="J155" s="241"/>
      <c r="K155" s="242"/>
    </row>
    <row r="156" spans="1:11" ht="15" customHeight="1">
      <c r="A156" s="240"/>
      <c r="B156" s="241"/>
      <c r="C156" s="241"/>
      <c r="D156" s="241"/>
      <c r="E156" s="241"/>
      <c r="F156" s="241"/>
      <c r="G156" s="241"/>
      <c r="H156" s="241"/>
      <c r="I156" s="241"/>
      <c r="J156" s="241"/>
      <c r="K156" s="242"/>
    </row>
    <row r="157" spans="1:11" ht="15" customHeight="1">
      <c r="A157" s="240"/>
      <c r="B157" s="241"/>
      <c r="C157" s="241"/>
      <c r="D157" s="241"/>
      <c r="E157" s="241"/>
      <c r="F157" s="241"/>
      <c r="G157" s="241"/>
      <c r="H157" s="241"/>
      <c r="I157" s="241"/>
      <c r="J157" s="241"/>
      <c r="K157" s="242"/>
    </row>
    <row r="158" spans="1:11" ht="15" customHeight="1">
      <c r="A158" s="243"/>
      <c r="B158" s="244"/>
      <c r="C158" s="244"/>
      <c r="D158" s="244"/>
      <c r="E158" s="244"/>
      <c r="F158" s="244"/>
      <c r="G158" s="244"/>
      <c r="H158" s="244"/>
      <c r="I158" s="244"/>
      <c r="J158" s="244"/>
      <c r="K158" s="245"/>
    </row>
    <row r="159" spans="1:11" ht="15" customHeight="1">
      <c r="A159" s="126"/>
      <c r="B159" s="126"/>
      <c r="C159" s="126"/>
      <c r="D159" s="126"/>
      <c r="E159" s="126"/>
      <c r="F159" s="126"/>
      <c r="G159" s="126"/>
      <c r="H159" s="126"/>
      <c r="I159" s="126"/>
      <c r="J159" s="126"/>
      <c r="K159" s="126"/>
    </row>
    <row r="160" spans="1:11" ht="15" customHeight="1">
      <c r="A160" s="126"/>
      <c r="B160" s="126"/>
      <c r="C160" s="126"/>
      <c r="D160" s="126"/>
      <c r="E160" s="126"/>
      <c r="F160" s="126"/>
      <c r="G160" s="126"/>
      <c r="H160" s="126"/>
      <c r="I160" s="126"/>
      <c r="J160" s="126"/>
      <c r="K160" s="126"/>
    </row>
    <row r="161" spans="1:11" ht="15" customHeight="1">
      <c r="A161" s="126"/>
      <c r="B161" s="126"/>
      <c r="C161" s="126"/>
      <c r="D161" s="126"/>
      <c r="E161" s="126"/>
      <c r="F161" s="126"/>
      <c r="G161" s="126"/>
      <c r="H161" s="126"/>
      <c r="I161" s="126"/>
      <c r="J161" s="126"/>
      <c r="K161" s="126"/>
    </row>
    <row r="162" spans="1:11" ht="15" customHeight="1">
      <c r="A162" s="126"/>
      <c r="B162" s="126"/>
      <c r="C162" s="126"/>
      <c r="D162" s="126"/>
      <c r="E162" s="126"/>
      <c r="F162" s="126"/>
      <c r="G162" s="126"/>
      <c r="H162" s="126"/>
      <c r="I162" s="126"/>
      <c r="J162" s="126"/>
      <c r="K162" s="126"/>
    </row>
    <row r="163" spans="1:11" ht="15" customHeight="1">
      <c r="A163" s="126"/>
      <c r="B163" s="126"/>
      <c r="C163" s="126"/>
      <c r="D163" s="126"/>
      <c r="E163" s="126"/>
      <c r="F163" s="126"/>
      <c r="G163" s="126"/>
      <c r="H163" s="126"/>
      <c r="I163" s="126"/>
      <c r="J163" s="126"/>
      <c r="K163" s="126"/>
    </row>
    <row r="164" spans="1:11" ht="15" customHeight="1">
      <c r="A164" s="1" t="s">
        <v>44</v>
      </c>
      <c r="B164" s="128"/>
      <c r="C164" s="129"/>
      <c r="D164" s="130"/>
      <c r="E164" s="1" t="s">
        <v>62</v>
      </c>
      <c r="F164" s="2"/>
      <c r="G164" s="131" t="s">
        <v>63</v>
      </c>
      <c r="H164" s="132"/>
      <c r="I164" s="128"/>
      <c r="J164" s="129"/>
      <c r="K164" s="133"/>
    </row>
    <row r="165" spans="1:11" ht="15" customHeight="1">
      <c r="A165" s="127"/>
      <c r="B165" s="24"/>
      <c r="C165" s="24"/>
      <c r="D165" s="24"/>
      <c r="E165" s="24"/>
      <c r="F165" s="24"/>
      <c r="G165" s="24"/>
      <c r="H165" s="24"/>
      <c r="I165" s="24"/>
      <c r="J165" s="24"/>
      <c r="K165" s="24"/>
    </row>
    <row r="166" spans="1:11" ht="15" customHeight="1">
      <c r="A166" s="127"/>
      <c r="B166" s="134"/>
      <c r="C166" s="134"/>
      <c r="D166" s="134"/>
      <c r="E166" s="134"/>
      <c r="F166" s="134"/>
      <c r="G166" s="134"/>
      <c r="H166" s="134"/>
      <c r="I166" s="134"/>
      <c r="J166" s="134"/>
      <c r="K166" s="134"/>
    </row>
    <row r="167" spans="1:11" ht="15" customHeight="1">
      <c r="A167" s="1" t="s">
        <v>46</v>
      </c>
      <c r="B167" s="128"/>
      <c r="C167" s="129"/>
      <c r="D167" s="130"/>
      <c r="E167" s="1" t="s">
        <v>62</v>
      </c>
      <c r="F167" s="2"/>
      <c r="G167" s="131" t="s">
        <v>63</v>
      </c>
      <c r="H167" s="132"/>
      <c r="I167" s="128"/>
      <c r="J167" s="129"/>
      <c r="K167" s="133"/>
    </row>
    <row r="168" spans="1:11" ht="15" customHeight="1">
      <c r="A168" s="127"/>
      <c r="B168" s="24"/>
      <c r="C168" s="24"/>
      <c r="D168" s="24"/>
      <c r="E168" s="24"/>
      <c r="F168" s="24"/>
      <c r="G168" s="24"/>
      <c r="H168" s="24"/>
      <c r="I168" s="24"/>
      <c r="J168" s="24"/>
      <c r="K168" s="24"/>
    </row>
    <row r="169" spans="1:11" ht="15" customHeight="1">
      <c r="A169" s="127"/>
      <c r="B169" s="24"/>
      <c r="C169" s="24"/>
      <c r="D169" s="24"/>
      <c r="E169" s="24"/>
      <c r="F169" s="24"/>
      <c r="G169" s="24"/>
      <c r="H169" s="24"/>
      <c r="I169" s="24"/>
      <c r="J169" s="24"/>
      <c r="K169" s="24"/>
    </row>
    <row r="170" spans="1:11" ht="15" customHeight="1">
      <c r="A170" s="141" t="s">
        <v>64</v>
      </c>
      <c r="B170" s="135"/>
      <c r="C170" s="135"/>
      <c r="D170" s="135"/>
      <c r="E170" s="135"/>
      <c r="F170" s="135"/>
      <c r="G170" s="135"/>
      <c r="H170" s="135"/>
      <c r="I170" s="135"/>
      <c r="J170" s="135"/>
      <c r="K170" s="135"/>
    </row>
    <row r="171" spans="1:11" ht="15" customHeight="1">
      <c r="A171" s="142"/>
      <c r="B171" s="143"/>
      <c r="C171" s="143"/>
      <c r="D171" s="143"/>
      <c r="E171" s="143"/>
      <c r="F171" s="143"/>
      <c r="G171" s="143"/>
      <c r="H171" s="143"/>
      <c r="I171" s="143"/>
      <c r="J171" s="143"/>
      <c r="K171" s="144"/>
    </row>
    <row r="172" spans="1:11" ht="15" customHeight="1">
      <c r="A172" s="145"/>
      <c r="B172" s="146"/>
      <c r="C172" s="146"/>
      <c r="D172" s="146"/>
      <c r="E172" s="146"/>
      <c r="F172" s="146"/>
      <c r="G172" s="146"/>
      <c r="H172" s="146"/>
      <c r="I172" s="146"/>
      <c r="J172" s="146"/>
      <c r="K172" s="147"/>
    </row>
    <row r="173" spans="1:11" ht="15" customHeight="1">
      <c r="A173" s="145"/>
      <c r="B173" s="146"/>
      <c r="C173" s="146"/>
      <c r="D173" s="146"/>
      <c r="E173" s="146"/>
      <c r="F173" s="146"/>
      <c r="G173" s="146"/>
      <c r="H173" s="146"/>
      <c r="I173" s="146"/>
      <c r="J173" s="146"/>
      <c r="K173" s="147"/>
    </row>
    <row r="174" spans="1:11" ht="15" customHeight="1">
      <c r="A174" s="145"/>
      <c r="B174" s="146"/>
      <c r="C174" s="146"/>
      <c r="D174" s="146"/>
      <c r="E174" s="146"/>
      <c r="F174" s="146"/>
      <c r="G174" s="146"/>
      <c r="H174" s="146"/>
      <c r="I174" s="146"/>
      <c r="J174" s="146"/>
      <c r="K174" s="147"/>
    </row>
    <row r="175" spans="1:11" ht="15" customHeight="1">
      <c r="A175" s="145"/>
      <c r="B175" s="146"/>
      <c r="C175" s="146"/>
      <c r="D175" s="146"/>
      <c r="E175" s="146"/>
      <c r="F175" s="146"/>
      <c r="G175" s="146"/>
      <c r="H175" s="146"/>
      <c r="I175" s="146"/>
      <c r="J175" s="146"/>
      <c r="K175" s="147"/>
    </row>
    <row r="176" spans="1:11" ht="15" customHeight="1">
      <c r="A176" s="148"/>
      <c r="B176" s="149"/>
      <c r="C176" s="149"/>
      <c r="D176" s="149"/>
      <c r="E176" s="149"/>
      <c r="F176" s="149"/>
      <c r="G176" s="149"/>
      <c r="H176" s="149"/>
      <c r="I176" s="149"/>
      <c r="J176" s="149"/>
      <c r="K176" s="150"/>
    </row>
    <row r="177" spans="1:11" ht="15" customHeight="1">
      <c r="A177" s="135"/>
      <c r="B177" s="135"/>
      <c r="C177" s="135"/>
      <c r="D177" s="135"/>
      <c r="E177" s="135"/>
      <c r="F177" s="135"/>
      <c r="G177" s="135"/>
      <c r="H177" s="135"/>
      <c r="I177" s="135"/>
      <c r="J177" s="135"/>
      <c r="K177" s="135"/>
    </row>
    <row r="178" spans="1:11" ht="15" customHeight="1">
      <c r="A178" s="135"/>
      <c r="B178" s="135"/>
      <c r="C178" s="135"/>
      <c r="D178" s="135"/>
      <c r="E178" s="135"/>
      <c r="F178" s="135"/>
      <c r="G178" s="135"/>
      <c r="H178" s="135"/>
      <c r="I178" s="135"/>
      <c r="J178" s="135"/>
      <c r="K178" s="135"/>
    </row>
    <row r="179" spans="1:11" ht="15" customHeight="1" thickBot="1">
      <c r="A179" s="135"/>
      <c r="B179" s="135"/>
      <c r="C179" s="135"/>
      <c r="D179" s="135"/>
      <c r="E179" s="135"/>
      <c r="F179" s="135"/>
      <c r="G179" s="135"/>
      <c r="H179" s="135"/>
      <c r="I179" s="135"/>
      <c r="J179" s="135"/>
      <c r="K179" s="135"/>
    </row>
    <row r="180" spans="1:11" ht="15" customHeight="1" thickBot="1" thickTop="1">
      <c r="A180" s="3" t="s">
        <v>49</v>
      </c>
      <c r="B180" s="136" t="s">
        <v>65</v>
      </c>
      <c r="C180" s="137"/>
      <c r="D180" s="137"/>
      <c r="E180" s="137"/>
      <c r="F180" s="137"/>
      <c r="G180" s="137"/>
      <c r="H180" s="137"/>
      <c r="I180" s="138"/>
      <c r="J180" s="139" t="s">
        <v>45</v>
      </c>
      <c r="K180" s="140"/>
    </row>
    <row r="181" spans="1:11" ht="15" customHeight="1" thickTop="1">
      <c r="A181" s="4" t="s">
        <v>50</v>
      </c>
      <c r="B181" s="160" t="s">
        <v>59</v>
      </c>
      <c r="C181" s="161"/>
      <c r="D181" s="162"/>
      <c r="E181" s="162"/>
      <c r="F181" s="162"/>
      <c r="G181" s="162"/>
      <c r="H181" s="162"/>
      <c r="I181" s="163"/>
      <c r="J181" s="164" t="s">
        <v>153</v>
      </c>
      <c r="K181" s="165"/>
    </row>
    <row r="182" spans="1:11" ht="15" customHeight="1">
      <c r="A182" s="5" t="s">
        <v>66</v>
      </c>
      <c r="B182" s="166" t="s">
        <v>67</v>
      </c>
      <c r="C182" s="167"/>
      <c r="D182" s="167"/>
      <c r="E182" s="167"/>
      <c r="F182" s="167"/>
      <c r="G182" s="167"/>
      <c r="H182" s="167"/>
      <c r="I182" s="168"/>
      <c r="J182" s="169" t="s">
        <v>152</v>
      </c>
      <c r="K182" s="170"/>
    </row>
    <row r="183" spans="1:11" ht="15" customHeight="1">
      <c r="A183" s="5"/>
      <c r="B183" s="151"/>
      <c r="C183" s="152"/>
      <c r="D183" s="152"/>
      <c r="E183" s="152"/>
      <c r="F183" s="152"/>
      <c r="G183" s="152"/>
      <c r="H183" s="152"/>
      <c r="I183" s="153"/>
      <c r="J183" s="154"/>
      <c r="K183" s="155"/>
    </row>
    <row r="184" spans="1:11" ht="15" customHeight="1">
      <c r="A184" s="4"/>
      <c r="B184" s="156"/>
      <c r="C184" s="100"/>
      <c r="D184" s="100"/>
      <c r="E184" s="100"/>
      <c r="F184" s="100"/>
      <c r="G184" s="100"/>
      <c r="H184" s="100"/>
      <c r="I184" s="157"/>
      <c r="J184" s="158"/>
      <c r="K184" s="159"/>
    </row>
    <row r="185" spans="1:11" ht="15" customHeight="1">
      <c r="A185" s="4"/>
      <c r="B185" s="156"/>
      <c r="C185" s="100"/>
      <c r="D185" s="100"/>
      <c r="E185" s="100"/>
      <c r="F185" s="100"/>
      <c r="G185" s="100"/>
      <c r="H185" s="100"/>
      <c r="I185" s="157"/>
      <c r="J185" s="158"/>
      <c r="K185" s="159"/>
    </row>
    <row r="186" spans="1:11" ht="15" customHeight="1">
      <c r="A186" s="4"/>
      <c r="B186" s="156"/>
      <c r="C186" s="100"/>
      <c r="D186" s="100"/>
      <c r="E186" s="100"/>
      <c r="F186" s="100"/>
      <c r="G186" s="100"/>
      <c r="H186" s="100"/>
      <c r="I186" s="157"/>
      <c r="J186" s="158"/>
      <c r="K186" s="159"/>
    </row>
    <row r="187" spans="1:11" ht="15" customHeight="1">
      <c r="A187" s="4"/>
      <c r="B187" s="156"/>
      <c r="C187" s="100"/>
      <c r="D187" s="100"/>
      <c r="E187" s="100"/>
      <c r="F187" s="100"/>
      <c r="G187" s="100"/>
      <c r="H187" s="100"/>
      <c r="I187" s="157"/>
      <c r="J187" s="158"/>
      <c r="K187" s="159"/>
    </row>
    <row r="188" spans="1:11" ht="15" customHeight="1">
      <c r="A188" s="4"/>
      <c r="B188" s="156"/>
      <c r="C188" s="100"/>
      <c r="D188" s="100"/>
      <c r="E188" s="100"/>
      <c r="F188" s="100"/>
      <c r="G188" s="100"/>
      <c r="H188" s="100"/>
      <c r="I188" s="157"/>
      <c r="J188" s="158"/>
      <c r="K188" s="159"/>
    </row>
    <row r="189" spans="1:11" ht="15" customHeight="1">
      <c r="A189" s="4"/>
      <c r="B189" s="156"/>
      <c r="C189" s="100"/>
      <c r="D189" s="100"/>
      <c r="E189" s="100"/>
      <c r="F189" s="100"/>
      <c r="G189" s="100"/>
      <c r="H189" s="100"/>
      <c r="I189" s="157"/>
      <c r="J189" s="158"/>
      <c r="K189" s="159"/>
    </row>
    <row r="190" spans="1:11" ht="15" customHeight="1">
      <c r="A190" s="4"/>
      <c r="B190" s="156"/>
      <c r="C190" s="100"/>
      <c r="D190" s="100"/>
      <c r="E190" s="100"/>
      <c r="F190" s="100"/>
      <c r="G190" s="100"/>
      <c r="H190" s="100"/>
      <c r="I190" s="157"/>
      <c r="J190" s="158"/>
      <c r="K190" s="159"/>
    </row>
    <row r="191" spans="1:11" ht="15" customHeight="1">
      <c r="A191" s="4"/>
      <c r="B191" s="156"/>
      <c r="C191" s="100"/>
      <c r="D191" s="100"/>
      <c r="E191" s="100"/>
      <c r="F191" s="100"/>
      <c r="G191" s="100"/>
      <c r="H191" s="100"/>
      <c r="I191" s="157"/>
      <c r="J191" s="158"/>
      <c r="K191" s="159"/>
    </row>
    <row r="192" spans="1:11" ht="15" customHeight="1">
      <c r="A192" s="4"/>
      <c r="B192" s="156"/>
      <c r="C192" s="100"/>
      <c r="D192" s="100"/>
      <c r="E192" s="100"/>
      <c r="F192" s="100"/>
      <c r="G192" s="100"/>
      <c r="H192" s="100"/>
      <c r="I192" s="157"/>
      <c r="J192" s="158"/>
      <c r="K192" s="159"/>
    </row>
    <row r="193" spans="1:11" ht="15" customHeight="1">
      <c r="A193" s="4"/>
      <c r="B193" s="156"/>
      <c r="C193" s="100"/>
      <c r="D193" s="100"/>
      <c r="E193" s="100"/>
      <c r="F193" s="100"/>
      <c r="G193" s="100"/>
      <c r="H193" s="100"/>
      <c r="I193" s="157"/>
      <c r="J193" s="158"/>
      <c r="K193" s="159"/>
    </row>
    <row r="194" spans="1:11" ht="15" customHeight="1">
      <c r="A194" s="4"/>
      <c r="B194" s="156"/>
      <c r="C194" s="100"/>
      <c r="D194" s="100"/>
      <c r="E194" s="100"/>
      <c r="F194" s="100"/>
      <c r="G194" s="100"/>
      <c r="H194" s="100"/>
      <c r="I194" s="157"/>
      <c r="J194" s="158"/>
      <c r="K194" s="159"/>
    </row>
    <row r="195" spans="1:11" ht="15" customHeight="1">
      <c r="A195" s="4"/>
      <c r="B195" s="156"/>
      <c r="C195" s="100"/>
      <c r="D195" s="100"/>
      <c r="E195" s="100"/>
      <c r="F195" s="100"/>
      <c r="G195" s="100"/>
      <c r="H195" s="100"/>
      <c r="I195" s="157"/>
      <c r="J195" s="158"/>
      <c r="K195" s="159"/>
    </row>
    <row r="196" spans="1:11" ht="15" customHeight="1">
      <c r="A196" s="4"/>
      <c r="B196" s="156"/>
      <c r="C196" s="100"/>
      <c r="D196" s="100"/>
      <c r="E196" s="100"/>
      <c r="F196" s="100"/>
      <c r="G196" s="100"/>
      <c r="H196" s="100"/>
      <c r="I196" s="157"/>
      <c r="J196" s="158"/>
      <c r="K196" s="159"/>
    </row>
    <row r="197" spans="1:11" ht="15" customHeight="1">
      <c r="A197" s="4"/>
      <c r="B197" s="156"/>
      <c r="C197" s="100"/>
      <c r="D197" s="100"/>
      <c r="E197" s="100"/>
      <c r="F197" s="100"/>
      <c r="G197" s="100"/>
      <c r="H197" s="100"/>
      <c r="I197" s="157"/>
      <c r="J197" s="158"/>
      <c r="K197" s="159"/>
    </row>
    <row r="198" spans="1:11" ht="15" customHeight="1" thickBot="1">
      <c r="A198" s="6"/>
      <c r="B198" s="171"/>
      <c r="C198" s="172"/>
      <c r="D198" s="172"/>
      <c r="E198" s="172"/>
      <c r="F198" s="172"/>
      <c r="G198" s="172"/>
      <c r="H198" s="172"/>
      <c r="I198" s="173"/>
      <c r="J198" s="174"/>
      <c r="K198" s="175"/>
    </row>
    <row r="199" ht="13.5" thickTop="1"/>
  </sheetData>
  <sheetProtection password="DFFE" sheet="1"/>
  <mergeCells count="365">
    <mergeCell ref="I57:K57"/>
    <mergeCell ref="I58:K58"/>
    <mergeCell ref="I53:K53"/>
    <mergeCell ref="I54:K54"/>
    <mergeCell ref="I55:K55"/>
    <mergeCell ref="I56:K56"/>
    <mergeCell ref="A150:K150"/>
    <mergeCell ref="A151:K151"/>
    <mergeCell ref="A152:K152"/>
    <mergeCell ref="A153:K158"/>
    <mergeCell ref="A159:K159"/>
    <mergeCell ref="A163:K163"/>
    <mergeCell ref="B164:D164"/>
    <mergeCell ref="G164:H164"/>
    <mergeCell ref="I164:K164"/>
    <mergeCell ref="A160:K160"/>
    <mergeCell ref="A161:K161"/>
    <mergeCell ref="A162:K162"/>
    <mergeCell ref="A165:K165"/>
    <mergeCell ref="B167:D167"/>
    <mergeCell ref="G167:H167"/>
    <mergeCell ref="I167:K167"/>
    <mergeCell ref="A166:K166"/>
    <mergeCell ref="A168:K168"/>
    <mergeCell ref="A170:K170"/>
    <mergeCell ref="A171:K176"/>
    <mergeCell ref="A177:K177"/>
    <mergeCell ref="A169:K169"/>
    <mergeCell ref="A178:K178"/>
    <mergeCell ref="A179:K179"/>
    <mergeCell ref="B180:I180"/>
    <mergeCell ref="J180:K180"/>
    <mergeCell ref="B181:I181"/>
    <mergeCell ref="J181:K181"/>
    <mergeCell ref="B182:I182"/>
    <mergeCell ref="J182:K182"/>
    <mergeCell ref="B183:I183"/>
    <mergeCell ref="J183:K183"/>
    <mergeCell ref="B184:I184"/>
    <mergeCell ref="J184:K184"/>
    <mergeCell ref="B185:I185"/>
    <mergeCell ref="J185:K185"/>
    <mergeCell ref="B189:I189"/>
    <mergeCell ref="J189:K189"/>
    <mergeCell ref="B190:I190"/>
    <mergeCell ref="J190:K190"/>
    <mergeCell ref="B186:I186"/>
    <mergeCell ref="J186:K186"/>
    <mergeCell ref="B187:I187"/>
    <mergeCell ref="J187:K187"/>
    <mergeCell ref="B188:I188"/>
    <mergeCell ref="J188:K188"/>
    <mergeCell ref="B191:I191"/>
    <mergeCell ref="B198:I198"/>
    <mergeCell ref="J198:K198"/>
    <mergeCell ref="B195:I195"/>
    <mergeCell ref="J195:K195"/>
    <mergeCell ref="B196:I196"/>
    <mergeCell ref="J196:K196"/>
    <mergeCell ref="J191:K191"/>
    <mergeCell ref="B192:I192"/>
    <mergeCell ref="J192:K192"/>
    <mergeCell ref="B197:I197"/>
    <mergeCell ref="J197:K197"/>
    <mergeCell ref="B193:I193"/>
    <mergeCell ref="J193:K193"/>
    <mergeCell ref="B194:I194"/>
    <mergeCell ref="J194:K194"/>
    <mergeCell ref="A14:B17"/>
    <mergeCell ref="C14:K14"/>
    <mergeCell ref="C15:J16"/>
    <mergeCell ref="C17:K17"/>
    <mergeCell ref="A7:K7"/>
    <mergeCell ref="A8:K8"/>
    <mergeCell ref="A9:K9"/>
    <mergeCell ref="A18:K18"/>
    <mergeCell ref="A19:K19"/>
    <mergeCell ref="A20:K20"/>
    <mergeCell ref="A21:K21"/>
    <mergeCell ref="A5:K5"/>
    <mergeCell ref="A6:K6"/>
    <mergeCell ref="A10:K10"/>
    <mergeCell ref="A11:K11"/>
    <mergeCell ref="A12:K12"/>
    <mergeCell ref="A13:K13"/>
    <mergeCell ref="B1:K1"/>
    <mergeCell ref="D3:H3"/>
    <mergeCell ref="D4:H4"/>
    <mergeCell ref="A3:C3"/>
    <mergeCell ref="A4:C4"/>
    <mergeCell ref="I3:K3"/>
    <mergeCell ref="I4:K4"/>
    <mergeCell ref="A2:K2"/>
    <mergeCell ref="B26:E26"/>
    <mergeCell ref="G22:I22"/>
    <mergeCell ref="G23:I23"/>
    <mergeCell ref="G24:K24"/>
    <mergeCell ref="G25:K25"/>
    <mergeCell ref="G26:K26"/>
    <mergeCell ref="B22:E22"/>
    <mergeCell ref="B23:E23"/>
    <mergeCell ref="B24:E24"/>
    <mergeCell ref="B25:E25"/>
    <mergeCell ref="A27:K27"/>
    <mergeCell ref="G28:K28"/>
    <mergeCell ref="A28:E28"/>
    <mergeCell ref="A29:K29"/>
    <mergeCell ref="A30:K30"/>
    <mergeCell ref="A31:K31"/>
    <mergeCell ref="A32:K32"/>
    <mergeCell ref="G35:H35"/>
    <mergeCell ref="A35:B36"/>
    <mergeCell ref="C35:D35"/>
    <mergeCell ref="E35:F35"/>
    <mergeCell ref="E36:F36"/>
    <mergeCell ref="I35:K35"/>
    <mergeCell ref="I36:K36"/>
    <mergeCell ref="A34:K34"/>
    <mergeCell ref="A33:K33"/>
    <mergeCell ref="G37:H37"/>
    <mergeCell ref="G36:H36"/>
    <mergeCell ref="C36:D36"/>
    <mergeCell ref="C37:D37"/>
    <mergeCell ref="A39:B39"/>
    <mergeCell ref="C38:D38"/>
    <mergeCell ref="A37:B37"/>
    <mergeCell ref="A38:B38"/>
    <mergeCell ref="E38:F38"/>
    <mergeCell ref="A57:B57"/>
    <mergeCell ref="A56:B56"/>
    <mergeCell ref="A54:B54"/>
    <mergeCell ref="A53:B53"/>
    <mergeCell ref="A52:B52"/>
    <mergeCell ref="E37:F37"/>
    <mergeCell ref="A51:B51"/>
    <mergeCell ref="A45:B45"/>
    <mergeCell ref="A40:B40"/>
    <mergeCell ref="A41:B41"/>
    <mergeCell ref="A42:B42"/>
    <mergeCell ref="G41:H41"/>
    <mergeCell ref="A50:B50"/>
    <mergeCell ref="A49:B49"/>
    <mergeCell ref="A48:B48"/>
    <mergeCell ref="A47:B47"/>
    <mergeCell ref="A46:B46"/>
    <mergeCell ref="C44:D44"/>
    <mergeCell ref="C43:D43"/>
    <mergeCell ref="C42:D42"/>
    <mergeCell ref="G40:H40"/>
    <mergeCell ref="G39:H39"/>
    <mergeCell ref="G38:H38"/>
    <mergeCell ref="A44:B44"/>
    <mergeCell ref="A58:B58"/>
    <mergeCell ref="A55:B55"/>
    <mergeCell ref="E41:F41"/>
    <mergeCell ref="C56:D56"/>
    <mergeCell ref="C55:D55"/>
    <mergeCell ref="A43:B43"/>
    <mergeCell ref="C54:D54"/>
    <mergeCell ref="G42:H42"/>
    <mergeCell ref="G43:H43"/>
    <mergeCell ref="G44:H44"/>
    <mergeCell ref="E40:F40"/>
    <mergeCell ref="E39:F39"/>
    <mergeCell ref="G53:H53"/>
    <mergeCell ref="E50:F50"/>
    <mergeCell ref="E46:F46"/>
    <mergeCell ref="G50:H50"/>
    <mergeCell ref="G56:H56"/>
    <mergeCell ref="G57:H57"/>
    <mergeCell ref="G58:H58"/>
    <mergeCell ref="C58:D58"/>
    <mergeCell ref="C57:D57"/>
    <mergeCell ref="E58:F58"/>
    <mergeCell ref="E57:F57"/>
    <mergeCell ref="E56:F56"/>
    <mergeCell ref="C53:D53"/>
    <mergeCell ref="C52:D52"/>
    <mergeCell ref="C48:D48"/>
    <mergeCell ref="C47:D47"/>
    <mergeCell ref="C46:D46"/>
    <mergeCell ref="C45:D45"/>
    <mergeCell ref="C51:D51"/>
    <mergeCell ref="C50:D50"/>
    <mergeCell ref="C49:D49"/>
    <mergeCell ref="C41:D41"/>
    <mergeCell ref="C40:D40"/>
    <mergeCell ref="C39:D39"/>
    <mergeCell ref="I51:K51"/>
    <mergeCell ref="I43:K43"/>
    <mergeCell ref="I45:K45"/>
    <mergeCell ref="I46:K46"/>
    <mergeCell ref="G45:H45"/>
    <mergeCell ref="G46:H46"/>
    <mergeCell ref="E45:F45"/>
    <mergeCell ref="E55:F55"/>
    <mergeCell ref="E54:F54"/>
    <mergeCell ref="E53:F53"/>
    <mergeCell ref="E52:F52"/>
    <mergeCell ref="E51:F51"/>
    <mergeCell ref="G54:H54"/>
    <mergeCell ref="G55:H55"/>
    <mergeCell ref="G52:H52"/>
    <mergeCell ref="G51:H51"/>
    <mergeCell ref="E44:F44"/>
    <mergeCell ref="E43:F43"/>
    <mergeCell ref="G49:H49"/>
    <mergeCell ref="E47:F47"/>
    <mergeCell ref="I44:K44"/>
    <mergeCell ref="I50:K50"/>
    <mergeCell ref="I48:K48"/>
    <mergeCell ref="I49:K49"/>
    <mergeCell ref="I39:K39"/>
    <mergeCell ref="I40:K40"/>
    <mergeCell ref="I41:K41"/>
    <mergeCell ref="I42:K42"/>
    <mergeCell ref="I37:K37"/>
    <mergeCell ref="I38:K38"/>
    <mergeCell ref="I59:K59"/>
    <mergeCell ref="A63:K63"/>
    <mergeCell ref="A59:H59"/>
    <mergeCell ref="E42:F42"/>
    <mergeCell ref="E49:F49"/>
    <mergeCell ref="E48:F48"/>
    <mergeCell ref="I47:K47"/>
    <mergeCell ref="I52:K52"/>
    <mergeCell ref="G47:H47"/>
    <mergeCell ref="G48:H48"/>
    <mergeCell ref="B64:H64"/>
    <mergeCell ref="A65:K65"/>
    <mergeCell ref="I64:K64"/>
    <mergeCell ref="A62:K62"/>
    <mergeCell ref="A60:K60"/>
    <mergeCell ref="A61:K61"/>
    <mergeCell ref="A88:K88"/>
    <mergeCell ref="A89:K89"/>
    <mergeCell ref="A90:D90"/>
    <mergeCell ref="G90:K90"/>
    <mergeCell ref="E90:F90"/>
    <mergeCell ref="A86:D86"/>
    <mergeCell ref="A87:D87"/>
    <mergeCell ref="E86:K86"/>
    <mergeCell ref="E87:K87"/>
    <mergeCell ref="A82:D82"/>
    <mergeCell ref="A83:D83"/>
    <mergeCell ref="A84:K84"/>
    <mergeCell ref="A85:D85"/>
    <mergeCell ref="E85:K85"/>
    <mergeCell ref="E82:K82"/>
    <mergeCell ref="E83:K83"/>
    <mergeCell ref="E73:K73"/>
    <mergeCell ref="E74:K74"/>
    <mergeCell ref="A66:C66"/>
    <mergeCell ref="D66:K66"/>
    <mergeCell ref="A68:D68"/>
    <mergeCell ref="A69:D69"/>
    <mergeCell ref="A70:D70"/>
    <mergeCell ref="A71:D71"/>
    <mergeCell ref="A75:K75"/>
    <mergeCell ref="A67:K67"/>
    <mergeCell ref="A72:D72"/>
    <mergeCell ref="A73:D73"/>
    <mergeCell ref="A74:D74"/>
    <mergeCell ref="E68:K68"/>
    <mergeCell ref="E69:K69"/>
    <mergeCell ref="E70:K70"/>
    <mergeCell ref="E71:K71"/>
    <mergeCell ref="E72:K72"/>
    <mergeCell ref="A78:K78"/>
    <mergeCell ref="A76:D76"/>
    <mergeCell ref="A77:D77"/>
    <mergeCell ref="A81:K81"/>
    <mergeCell ref="A79:K79"/>
    <mergeCell ref="D80:K80"/>
    <mergeCell ref="A80:C80"/>
    <mergeCell ref="E76:K76"/>
    <mergeCell ref="E77:K77"/>
    <mergeCell ref="A91:K91"/>
    <mergeCell ref="A92:K92"/>
    <mergeCell ref="A94:K94"/>
    <mergeCell ref="A96:K96"/>
    <mergeCell ref="A97:K97"/>
    <mergeCell ref="A99:K99"/>
    <mergeCell ref="A100:K100"/>
    <mergeCell ref="A93:K93"/>
    <mergeCell ref="A95:C95"/>
    <mergeCell ref="A98:C98"/>
    <mergeCell ref="D95:K95"/>
    <mergeCell ref="D98:E98"/>
    <mergeCell ref="F98:G98"/>
    <mergeCell ref="J98:K98"/>
    <mergeCell ref="H98:I98"/>
    <mergeCell ref="A101:K101"/>
    <mergeCell ref="A106:D106"/>
    <mergeCell ref="A107:D107"/>
    <mergeCell ref="E106:K106"/>
    <mergeCell ref="A105:K105"/>
    <mergeCell ref="A103:K103"/>
    <mergeCell ref="D104:K104"/>
    <mergeCell ref="A104:C104"/>
    <mergeCell ref="A108:D108"/>
    <mergeCell ref="A109:D109"/>
    <mergeCell ref="E107:K107"/>
    <mergeCell ref="E108:K108"/>
    <mergeCell ref="E109:K109"/>
    <mergeCell ref="A110:K110"/>
    <mergeCell ref="A111:K111"/>
    <mergeCell ref="A102:K102"/>
    <mergeCell ref="A149:K149"/>
    <mergeCell ref="A132:C132"/>
    <mergeCell ref="A134:C134"/>
    <mergeCell ref="A135:C135"/>
    <mergeCell ref="A136:C136"/>
    <mergeCell ref="D134:K134"/>
    <mergeCell ref="D135:K135"/>
    <mergeCell ref="A113:K113"/>
    <mergeCell ref="A112:C112"/>
    <mergeCell ref="D112:K112"/>
    <mergeCell ref="A148:K148"/>
    <mergeCell ref="A138:K138"/>
    <mergeCell ref="A139:K139"/>
    <mergeCell ref="A129:K129"/>
    <mergeCell ref="A131:K131"/>
    <mergeCell ref="A133:K133"/>
    <mergeCell ref="A137:K137"/>
    <mergeCell ref="A123:C123"/>
    <mergeCell ref="A125:C125"/>
    <mergeCell ref="D123:K123"/>
    <mergeCell ref="D125:E125"/>
    <mergeCell ref="F125:K125"/>
    <mergeCell ref="A147:K147"/>
    <mergeCell ref="A141:K141"/>
    <mergeCell ref="A142:K142"/>
    <mergeCell ref="A143:K143"/>
    <mergeCell ref="A144:K144"/>
    <mergeCell ref="H145:I146"/>
    <mergeCell ref="J145:K146"/>
    <mergeCell ref="A126:K126"/>
    <mergeCell ref="A127:K127"/>
    <mergeCell ref="A128:K128"/>
    <mergeCell ref="A115:K115"/>
    <mergeCell ref="A117:K117"/>
    <mergeCell ref="A122:K122"/>
    <mergeCell ref="A119:K119"/>
    <mergeCell ref="A120:K120"/>
    <mergeCell ref="A124:K124"/>
    <mergeCell ref="A121:K121"/>
    <mergeCell ref="A114:D114"/>
    <mergeCell ref="A116:D116"/>
    <mergeCell ref="A118:D118"/>
    <mergeCell ref="E114:K114"/>
    <mergeCell ref="E116:F116"/>
    <mergeCell ref="G116:K116"/>
    <mergeCell ref="G118:K118"/>
    <mergeCell ref="E118:F118"/>
    <mergeCell ref="A145:A146"/>
    <mergeCell ref="B145:C146"/>
    <mergeCell ref="D145:E146"/>
    <mergeCell ref="F145:G146"/>
    <mergeCell ref="B130:H130"/>
    <mergeCell ref="I130:K130"/>
    <mergeCell ref="D136:K136"/>
    <mergeCell ref="D132:K132"/>
    <mergeCell ref="A140:C140"/>
    <mergeCell ref="D140:K140"/>
  </mergeCells>
  <printOptions horizontalCentered="1"/>
  <pageMargins left="0.4" right="0.4" top="1.75" bottom="0.5" header="0.5" footer="0.3"/>
  <pageSetup horizontalDpi="600" verticalDpi="600" orientation="portrait" scale="75" r:id="rId3"/>
  <headerFooter alignWithMargins="0">
    <oddHeader>&amp;L&amp;G&amp;C&amp;"Arial,Bold"&amp;16
CHAPTER 4
ESTIMATING LINE FIRE
FLAME HEIGHT AGAINST THE WALL&amp;R&amp;"Arial,Bold"&amp;16
Version 1805.1
(SI Units)</oddHeader>
    <oddFooter>&amp;L&amp;F&amp;CPage &amp;P of &amp;N&amp;R&amp;D  &amp;T</oddFooter>
  </headerFooter>
  <rowBreaks count="3" manualBreakCount="3">
    <brk id="60" max="255" man="1"/>
    <brk id="99" max="255" man="1"/>
    <brk id="126" max="255"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2"/>
  <dimension ref="A1:K171"/>
  <sheetViews>
    <sheetView showGridLines="0" showRowColHeaders="0" tabSelected="1" zoomScalePageLayoutView="0" workbookViewId="0" topLeftCell="A1">
      <selection activeCell="A2" sqref="A2:K2"/>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1:11" ht="18" customHeight="1">
      <c r="A1" s="17"/>
      <c r="B1" s="261"/>
      <c r="C1" s="261"/>
      <c r="D1" s="261"/>
      <c r="E1" s="261"/>
      <c r="F1" s="261"/>
      <c r="G1" s="261"/>
      <c r="H1" s="261"/>
      <c r="I1" s="261"/>
      <c r="J1" s="261"/>
      <c r="K1" s="261"/>
    </row>
    <row r="2" spans="1:11" ht="18" customHeight="1">
      <c r="A2" s="96" t="s">
        <v>134</v>
      </c>
      <c r="B2" s="96"/>
      <c r="C2" s="96"/>
      <c r="D2" s="96"/>
      <c r="E2" s="96"/>
      <c r="F2" s="96"/>
      <c r="G2" s="96"/>
      <c r="H2" s="96"/>
      <c r="I2" s="96"/>
      <c r="J2" s="96"/>
      <c r="K2" s="96"/>
    </row>
    <row r="3" spans="1:11" ht="18" customHeight="1">
      <c r="A3" s="260"/>
      <c r="B3" s="260"/>
      <c r="C3" s="260"/>
      <c r="D3" s="96" t="s">
        <v>76</v>
      </c>
      <c r="E3" s="96"/>
      <c r="F3" s="96"/>
      <c r="G3" s="96"/>
      <c r="H3" s="96"/>
      <c r="I3" s="94" t="s">
        <v>60</v>
      </c>
      <c r="J3" s="94"/>
      <c r="K3" s="94"/>
    </row>
    <row r="4" spans="1:11" ht="18" customHeight="1">
      <c r="A4" s="260"/>
      <c r="B4" s="260"/>
      <c r="C4" s="260"/>
      <c r="D4" s="96" t="s">
        <v>77</v>
      </c>
      <c r="E4" s="96"/>
      <c r="F4" s="96"/>
      <c r="G4" s="96"/>
      <c r="H4" s="96"/>
      <c r="I4" s="95" t="s">
        <v>146</v>
      </c>
      <c r="J4" s="94"/>
      <c r="K4" s="94"/>
    </row>
    <row r="5" spans="1:11" ht="13.5" customHeight="1">
      <c r="A5" s="93"/>
      <c r="B5" s="93"/>
      <c r="C5" s="93"/>
      <c r="D5" s="93"/>
      <c r="E5" s="93"/>
      <c r="F5" s="93"/>
      <c r="G5" s="93"/>
      <c r="H5" s="93"/>
      <c r="I5" s="93"/>
      <c r="J5" s="93"/>
      <c r="K5" s="93"/>
    </row>
    <row r="6" spans="1:11" ht="13.5" customHeight="1">
      <c r="A6" s="262"/>
      <c r="B6" s="262"/>
      <c r="C6" s="262"/>
      <c r="D6" s="262"/>
      <c r="E6" s="262"/>
      <c r="F6" s="262"/>
      <c r="G6" s="262"/>
      <c r="H6" s="262"/>
      <c r="I6" s="262"/>
      <c r="J6" s="262"/>
      <c r="K6" s="262"/>
    </row>
    <row r="7" spans="1:11" ht="15" customHeight="1">
      <c r="A7" s="182" t="s">
        <v>72</v>
      </c>
      <c r="B7" s="183"/>
      <c r="C7" s="183"/>
      <c r="D7" s="183"/>
      <c r="E7" s="183"/>
      <c r="F7" s="183"/>
      <c r="G7" s="183"/>
      <c r="H7" s="183"/>
      <c r="I7" s="183"/>
      <c r="J7" s="183"/>
      <c r="K7" s="184"/>
    </row>
    <row r="8" spans="1:11" ht="15" customHeight="1">
      <c r="A8" s="185" t="s">
        <v>47</v>
      </c>
      <c r="B8" s="186"/>
      <c r="C8" s="186"/>
      <c r="D8" s="186"/>
      <c r="E8" s="186"/>
      <c r="F8" s="186"/>
      <c r="G8" s="186"/>
      <c r="H8" s="186"/>
      <c r="I8" s="186"/>
      <c r="J8" s="186"/>
      <c r="K8" s="187"/>
    </row>
    <row r="9" spans="1:11" ht="15" customHeight="1">
      <c r="A9" s="176" t="s">
        <v>68</v>
      </c>
      <c r="B9" s="177"/>
      <c r="C9" s="177"/>
      <c r="D9" s="177"/>
      <c r="E9" s="177"/>
      <c r="F9" s="177"/>
      <c r="G9" s="177"/>
      <c r="H9" s="177"/>
      <c r="I9" s="177"/>
      <c r="J9" s="177"/>
      <c r="K9" s="178"/>
    </row>
    <row r="10" spans="1:11" ht="15" customHeight="1">
      <c r="A10" s="99" t="s">
        <v>69</v>
      </c>
      <c r="B10" s="100"/>
      <c r="C10" s="100"/>
      <c r="D10" s="100"/>
      <c r="E10" s="100"/>
      <c r="F10" s="100"/>
      <c r="G10" s="100"/>
      <c r="H10" s="100"/>
      <c r="I10" s="100"/>
      <c r="J10" s="100"/>
      <c r="K10" s="101"/>
    </row>
    <row r="11" spans="1:11" ht="15" customHeight="1">
      <c r="A11" s="102" t="s">
        <v>70</v>
      </c>
      <c r="B11" s="103"/>
      <c r="C11" s="103"/>
      <c r="D11" s="103"/>
      <c r="E11" s="103"/>
      <c r="F11" s="103"/>
      <c r="G11" s="103"/>
      <c r="H11" s="103"/>
      <c r="I11" s="103"/>
      <c r="J11" s="103"/>
      <c r="K11" s="104"/>
    </row>
    <row r="12" spans="1:11" ht="14.25" customHeight="1">
      <c r="A12" s="24"/>
      <c r="B12" s="24"/>
      <c r="C12" s="24"/>
      <c r="D12" s="24"/>
      <c r="E12" s="24"/>
      <c r="F12" s="24"/>
      <c r="G12" s="24"/>
      <c r="H12" s="24"/>
      <c r="I12" s="24"/>
      <c r="J12" s="24"/>
      <c r="K12" s="24"/>
    </row>
    <row r="13" spans="1:11" ht="14.25" customHeight="1">
      <c r="A13" s="24"/>
      <c r="B13" s="24"/>
      <c r="C13" s="24"/>
      <c r="D13" s="24"/>
      <c r="E13" s="24"/>
      <c r="F13" s="24"/>
      <c r="G13" s="24"/>
      <c r="H13" s="24"/>
      <c r="I13" s="24"/>
      <c r="J13" s="24"/>
      <c r="K13" s="24"/>
    </row>
    <row r="14" spans="1:11" ht="14.25" customHeight="1">
      <c r="A14" s="105" t="s">
        <v>71</v>
      </c>
      <c r="B14" s="106"/>
      <c r="C14" s="24"/>
      <c r="D14" s="24"/>
      <c r="E14" s="24"/>
      <c r="F14" s="24"/>
      <c r="G14" s="24"/>
      <c r="H14" s="24"/>
      <c r="I14" s="24"/>
      <c r="J14" s="24"/>
      <c r="K14" s="24"/>
    </row>
    <row r="15" spans="1:11" ht="24.75" customHeight="1">
      <c r="A15" s="106"/>
      <c r="B15" s="106"/>
      <c r="C15" s="107"/>
      <c r="D15" s="108"/>
      <c r="E15" s="108"/>
      <c r="F15" s="108"/>
      <c r="G15" s="108"/>
      <c r="H15" s="108"/>
      <c r="I15" s="108"/>
      <c r="J15" s="109"/>
      <c r="K15" s="9"/>
    </row>
    <row r="16" spans="1:11" ht="24.75" customHeight="1">
      <c r="A16" s="106"/>
      <c r="B16" s="106"/>
      <c r="C16" s="110"/>
      <c r="D16" s="111"/>
      <c r="E16" s="111"/>
      <c r="F16" s="111"/>
      <c r="G16" s="111"/>
      <c r="H16" s="111"/>
      <c r="I16" s="111"/>
      <c r="J16" s="112"/>
      <c r="K16" s="9"/>
    </row>
    <row r="17" spans="1:11" ht="14.25" customHeight="1">
      <c r="A17" s="106"/>
      <c r="B17" s="106"/>
      <c r="C17" s="24"/>
      <c r="D17" s="24"/>
      <c r="E17" s="24"/>
      <c r="F17" s="24"/>
      <c r="G17" s="24"/>
      <c r="H17" s="24"/>
      <c r="I17" s="24"/>
      <c r="J17" s="24"/>
      <c r="K17" s="24"/>
    </row>
    <row r="18" spans="1:11" ht="14.25" customHeight="1">
      <c r="A18" s="24"/>
      <c r="B18" s="24"/>
      <c r="C18" s="24"/>
      <c r="D18" s="24"/>
      <c r="E18" s="24"/>
      <c r="F18" s="24"/>
      <c r="G18" s="24"/>
      <c r="H18" s="24"/>
      <c r="I18" s="24"/>
      <c r="J18" s="24"/>
      <c r="K18" s="24"/>
    </row>
    <row r="19" spans="1:11" ht="14.25" customHeight="1">
      <c r="A19" s="24"/>
      <c r="B19" s="24"/>
      <c r="C19" s="24"/>
      <c r="D19" s="24"/>
      <c r="E19" s="24"/>
      <c r="F19" s="24"/>
      <c r="G19" s="24"/>
      <c r="H19" s="24"/>
      <c r="I19" s="24"/>
      <c r="J19" s="24"/>
      <c r="K19" s="24"/>
    </row>
    <row r="20" spans="1:11" ht="19.5" customHeight="1" thickBot="1">
      <c r="A20" s="179" t="s">
        <v>0</v>
      </c>
      <c r="B20" s="179"/>
      <c r="C20" s="179"/>
      <c r="D20" s="179"/>
      <c r="E20" s="179"/>
      <c r="F20" s="179"/>
      <c r="G20" s="179"/>
      <c r="H20" s="179"/>
      <c r="I20" s="179"/>
      <c r="J20" s="179"/>
      <c r="K20" s="179"/>
    </row>
    <row r="21" spans="1:11" ht="13.5" customHeight="1" thickTop="1">
      <c r="A21" s="113"/>
      <c r="B21" s="49"/>
      <c r="C21" s="49"/>
      <c r="D21" s="49"/>
      <c r="E21" s="49"/>
      <c r="F21" s="49"/>
      <c r="G21" s="49"/>
      <c r="H21" s="49"/>
      <c r="I21" s="49"/>
      <c r="J21" s="49"/>
      <c r="K21" s="49"/>
    </row>
    <row r="22" spans="2:11" ht="15" customHeight="1">
      <c r="B22" s="41" t="s">
        <v>28</v>
      </c>
      <c r="C22" s="24"/>
      <c r="D22" s="24"/>
      <c r="E22" s="42"/>
      <c r="F22" s="10">
        <v>1</v>
      </c>
      <c r="G22" s="45" t="s">
        <v>151</v>
      </c>
      <c r="H22" s="24"/>
      <c r="I22" s="24"/>
      <c r="J22" s="18">
        <f>(F22)*0.001</f>
        <v>0.001</v>
      </c>
      <c r="K22" s="19" t="s">
        <v>83</v>
      </c>
    </row>
    <row r="23" spans="2:11" ht="15" customHeight="1">
      <c r="B23" s="41" t="s">
        <v>29</v>
      </c>
      <c r="C23" s="24"/>
      <c r="D23" s="24"/>
      <c r="E23" s="42"/>
      <c r="F23" s="10">
        <v>1</v>
      </c>
      <c r="G23" s="45" t="s">
        <v>145</v>
      </c>
      <c r="H23" s="24"/>
      <c r="I23" s="24"/>
      <c r="J23" s="20">
        <f>F23</f>
        <v>1</v>
      </c>
      <c r="K23" s="19" t="s">
        <v>84</v>
      </c>
    </row>
    <row r="24" spans="2:11" ht="15" customHeight="1">
      <c r="B24" s="41" t="s">
        <v>3</v>
      </c>
      <c r="C24" s="24"/>
      <c r="D24" s="24"/>
      <c r="E24" s="42"/>
      <c r="F24" s="11">
        <v>0.039</v>
      </c>
      <c r="G24" s="43" t="s">
        <v>74</v>
      </c>
      <c r="H24" s="24"/>
      <c r="I24" s="24"/>
      <c r="J24" s="24"/>
      <c r="K24" s="24"/>
    </row>
    <row r="25" spans="2:11" ht="15" customHeight="1">
      <c r="B25" s="41" t="s">
        <v>27</v>
      </c>
      <c r="C25" s="24"/>
      <c r="D25" s="24"/>
      <c r="E25" s="42"/>
      <c r="F25" s="11">
        <v>46000</v>
      </c>
      <c r="G25" s="43" t="s">
        <v>4</v>
      </c>
      <c r="H25" s="24"/>
      <c r="I25" s="24"/>
      <c r="J25" s="24"/>
      <c r="K25" s="24"/>
    </row>
    <row r="26" spans="2:11" ht="15" customHeight="1">
      <c r="B26" s="41" t="s">
        <v>57</v>
      </c>
      <c r="C26" s="24"/>
      <c r="D26" s="24"/>
      <c r="E26" s="42"/>
      <c r="F26" s="11">
        <v>0.7</v>
      </c>
      <c r="G26" s="43" t="s">
        <v>75</v>
      </c>
      <c r="H26" s="24"/>
      <c r="I26" s="24"/>
      <c r="J26" s="24"/>
      <c r="K26" s="24"/>
    </row>
    <row r="27" spans="1:11" ht="13.5" customHeight="1" thickBot="1">
      <c r="A27" s="24"/>
      <c r="B27" s="24"/>
      <c r="C27" s="24"/>
      <c r="D27" s="24"/>
      <c r="E27" s="24"/>
      <c r="F27" s="24"/>
      <c r="G27" s="24"/>
      <c r="H27" s="24"/>
      <c r="I27" s="24"/>
      <c r="J27" s="24"/>
      <c r="K27" s="24"/>
    </row>
    <row r="28" spans="1:11" ht="24.75" customHeight="1" thickBot="1" thickTop="1">
      <c r="A28" s="257"/>
      <c r="B28" s="257"/>
      <c r="C28" s="257"/>
      <c r="D28" s="257"/>
      <c r="E28" s="258"/>
      <c r="F28" s="16" t="s">
        <v>48</v>
      </c>
      <c r="G28" s="47"/>
      <c r="H28" s="24"/>
      <c r="I28" s="24"/>
      <c r="J28" s="24"/>
      <c r="K28" s="24"/>
    </row>
    <row r="29" spans="1:11" ht="13.5" customHeight="1" thickBot="1" thickTop="1">
      <c r="A29" s="48"/>
      <c r="B29" s="48"/>
      <c r="C29" s="48"/>
      <c r="D29" s="48"/>
      <c r="E29" s="48"/>
      <c r="F29" s="48"/>
      <c r="G29" s="48"/>
      <c r="H29" s="48"/>
      <c r="I29" s="48"/>
      <c r="J29" s="48"/>
      <c r="K29" s="48"/>
    </row>
    <row r="30" spans="1:11" ht="13.5" customHeight="1" thickTop="1">
      <c r="A30" s="49"/>
      <c r="B30" s="49"/>
      <c r="C30" s="49"/>
      <c r="D30" s="49"/>
      <c r="E30" s="49"/>
      <c r="F30" s="49"/>
      <c r="G30" s="49"/>
      <c r="H30" s="49"/>
      <c r="I30" s="49"/>
      <c r="J30" s="49"/>
      <c r="K30" s="49"/>
    </row>
    <row r="31" spans="1:11" ht="19.5" customHeight="1">
      <c r="A31" s="50" t="s">
        <v>35</v>
      </c>
      <c r="B31" s="237"/>
      <c r="C31" s="237"/>
      <c r="D31" s="237"/>
      <c r="E31" s="237"/>
      <c r="F31" s="237"/>
      <c r="G31" s="237"/>
      <c r="H31" s="237"/>
      <c r="I31" s="237"/>
      <c r="J31" s="237"/>
      <c r="K31" s="237"/>
    </row>
    <row r="32" spans="1:11" ht="13.5" customHeight="1">
      <c r="A32" s="50"/>
      <c r="B32" s="24"/>
      <c r="C32" s="24"/>
      <c r="D32" s="24"/>
      <c r="E32" s="24"/>
      <c r="F32" s="24"/>
      <c r="G32" s="24"/>
      <c r="H32" s="24"/>
      <c r="I32" s="24"/>
      <c r="J32" s="24"/>
      <c r="K32" s="24"/>
    </row>
    <row r="33" spans="1:11" ht="19.5" customHeight="1">
      <c r="A33" s="233" t="s">
        <v>85</v>
      </c>
      <c r="B33" s="233"/>
      <c r="C33" s="233"/>
      <c r="D33" s="233"/>
      <c r="E33" s="233"/>
      <c r="F33" s="233"/>
      <c r="G33" s="233"/>
      <c r="H33" s="233"/>
      <c r="I33" s="233"/>
      <c r="J33" s="233"/>
      <c r="K33" s="233"/>
    </row>
    <row r="34" spans="1:11" ht="13.5" customHeight="1" thickBot="1">
      <c r="A34" s="259"/>
      <c r="B34" s="24"/>
      <c r="C34" s="24"/>
      <c r="D34" s="24"/>
      <c r="E34" s="24"/>
      <c r="F34" s="24"/>
      <c r="G34" s="24"/>
      <c r="H34" s="24"/>
      <c r="I34" s="24"/>
      <c r="J34" s="24"/>
      <c r="K34" s="24"/>
    </row>
    <row r="35" spans="1:11" ht="19.5" customHeight="1" thickBot="1">
      <c r="A35" s="84" t="s">
        <v>5</v>
      </c>
      <c r="B35" s="269"/>
      <c r="C35" s="80" t="s">
        <v>43</v>
      </c>
      <c r="D35" s="81"/>
      <c r="E35" s="80" t="s">
        <v>37</v>
      </c>
      <c r="F35" s="81"/>
      <c r="G35" s="80" t="s">
        <v>58</v>
      </c>
      <c r="H35" s="89"/>
      <c r="I35" s="263" t="s">
        <v>38</v>
      </c>
      <c r="J35" s="264"/>
      <c r="K35" s="265"/>
    </row>
    <row r="36" spans="1:11" ht="24.75" customHeight="1" thickBot="1">
      <c r="A36" s="270"/>
      <c r="B36" s="271"/>
      <c r="C36" s="82" t="s">
        <v>119</v>
      </c>
      <c r="D36" s="83"/>
      <c r="E36" s="227" t="s">
        <v>120</v>
      </c>
      <c r="F36" s="92"/>
      <c r="G36" s="82" t="s">
        <v>121</v>
      </c>
      <c r="H36" s="90"/>
      <c r="I36" s="266"/>
      <c r="J36" s="267"/>
      <c r="K36" s="268"/>
    </row>
    <row r="37" spans="1:11" ht="13.5" customHeight="1">
      <c r="A37" s="78" t="s">
        <v>13</v>
      </c>
      <c r="B37" s="77"/>
      <c r="C37" s="76">
        <v>0.041</v>
      </c>
      <c r="D37" s="77"/>
      <c r="E37" s="224">
        <v>25800</v>
      </c>
      <c r="F37" s="75"/>
      <c r="G37" s="76">
        <v>1.9</v>
      </c>
      <c r="H37" s="88"/>
      <c r="I37" s="220" t="s">
        <v>139</v>
      </c>
      <c r="J37" s="256"/>
      <c r="K37" s="256"/>
    </row>
    <row r="38" spans="1:11" ht="13.5" customHeight="1">
      <c r="A38" s="53" t="s">
        <v>9</v>
      </c>
      <c r="B38" s="58"/>
      <c r="C38" s="57">
        <v>0.085</v>
      </c>
      <c r="D38" s="58"/>
      <c r="E38" s="219">
        <v>40100</v>
      </c>
      <c r="F38" s="56"/>
      <c r="G38" s="57">
        <v>2.7</v>
      </c>
      <c r="H38" s="68"/>
      <c r="I38" s="222" t="s">
        <v>137</v>
      </c>
      <c r="J38" s="223"/>
      <c r="K38" s="223"/>
    </row>
    <row r="39" spans="1:11" ht="13.5" customHeight="1">
      <c r="A39" s="53" t="s">
        <v>9</v>
      </c>
      <c r="B39" s="58"/>
      <c r="C39" s="57">
        <v>0.048</v>
      </c>
      <c r="D39" s="58"/>
      <c r="E39" s="219">
        <v>44700</v>
      </c>
      <c r="F39" s="56"/>
      <c r="G39" s="57">
        <v>3.6</v>
      </c>
      <c r="H39" s="68"/>
      <c r="I39" s="98"/>
      <c r="J39" s="24"/>
      <c r="K39" s="24"/>
    </row>
    <row r="40" spans="1:11" ht="13.5" customHeight="1">
      <c r="A40" s="53" t="s">
        <v>8</v>
      </c>
      <c r="B40" s="58"/>
      <c r="C40" s="57">
        <v>0.078</v>
      </c>
      <c r="D40" s="58"/>
      <c r="E40" s="219">
        <v>45700</v>
      </c>
      <c r="F40" s="56"/>
      <c r="G40" s="57">
        <v>2.7</v>
      </c>
      <c r="H40" s="68"/>
      <c r="I40" s="98"/>
      <c r="J40" s="24"/>
      <c r="K40" s="24"/>
    </row>
    <row r="41" spans="1:11" ht="13.5" customHeight="1">
      <c r="A41" s="53" t="s">
        <v>21</v>
      </c>
      <c r="B41" s="58"/>
      <c r="C41" s="57">
        <v>0.034</v>
      </c>
      <c r="D41" s="58"/>
      <c r="E41" s="219">
        <v>42600</v>
      </c>
      <c r="F41" s="56"/>
      <c r="G41" s="57">
        <v>2.8</v>
      </c>
      <c r="H41" s="68"/>
      <c r="I41" s="98"/>
      <c r="J41" s="24"/>
      <c r="K41" s="24"/>
    </row>
    <row r="42" spans="1:11" ht="13.5" customHeight="1">
      <c r="A42" s="53" t="s">
        <v>25</v>
      </c>
      <c r="B42" s="58"/>
      <c r="C42" s="57">
        <v>0.045</v>
      </c>
      <c r="D42" s="58"/>
      <c r="E42" s="219">
        <v>44400</v>
      </c>
      <c r="F42" s="56"/>
      <c r="G42" s="57">
        <v>2.1</v>
      </c>
      <c r="H42" s="68"/>
      <c r="I42" s="98"/>
      <c r="J42" s="24"/>
      <c r="K42" s="24"/>
    </row>
    <row r="43" spans="1:11" ht="13.5" customHeight="1">
      <c r="A43" s="53" t="s">
        <v>15</v>
      </c>
      <c r="B43" s="58"/>
      <c r="C43" s="57">
        <v>0.085</v>
      </c>
      <c r="D43" s="58"/>
      <c r="E43" s="219">
        <v>34200</v>
      </c>
      <c r="F43" s="56"/>
      <c r="G43" s="57">
        <v>0.7</v>
      </c>
      <c r="H43" s="68"/>
      <c r="I43" s="98"/>
      <c r="J43" s="24"/>
      <c r="K43" s="24"/>
    </row>
    <row r="44" spans="1:11" ht="13.5" customHeight="1">
      <c r="A44" s="53" t="s">
        <v>14</v>
      </c>
      <c r="B44" s="58"/>
      <c r="C44" s="57">
        <v>0.018</v>
      </c>
      <c r="D44" s="58"/>
      <c r="E44" s="219">
        <v>26200</v>
      </c>
      <c r="F44" s="56"/>
      <c r="G44" s="57">
        <v>5.4</v>
      </c>
      <c r="H44" s="68"/>
      <c r="I44" s="98"/>
      <c r="J44" s="24"/>
      <c r="K44" s="24"/>
    </row>
    <row r="45" spans="1:11" ht="13.5" customHeight="1">
      <c r="A45" s="53" t="s">
        <v>7</v>
      </c>
      <c r="B45" s="58"/>
      <c r="C45" s="57">
        <v>0.015</v>
      </c>
      <c r="D45" s="58"/>
      <c r="E45" s="219">
        <v>26800</v>
      </c>
      <c r="F45" s="56"/>
      <c r="G45" s="57">
        <v>100</v>
      </c>
      <c r="H45" s="68"/>
      <c r="I45" s="98"/>
      <c r="J45" s="24"/>
      <c r="K45" s="24"/>
    </row>
    <row r="46" spans="1:11" ht="13.5" customHeight="1">
      <c r="A46" s="53" t="s">
        <v>20</v>
      </c>
      <c r="B46" s="58"/>
      <c r="C46" s="57">
        <v>0.035</v>
      </c>
      <c r="D46" s="58"/>
      <c r="E46" s="219">
        <v>39700</v>
      </c>
      <c r="F46" s="56"/>
      <c r="G46" s="57">
        <v>1.7</v>
      </c>
      <c r="H46" s="68"/>
      <c r="I46" s="98"/>
      <c r="J46" s="24"/>
      <c r="K46" s="24"/>
    </row>
    <row r="47" spans="1:11" ht="13.5" customHeight="1">
      <c r="A47" s="53" t="s">
        <v>16</v>
      </c>
      <c r="B47" s="58"/>
      <c r="C47" s="57">
        <v>0.055</v>
      </c>
      <c r="D47" s="58"/>
      <c r="E47" s="219">
        <v>43700</v>
      </c>
      <c r="F47" s="56"/>
      <c r="G47" s="57">
        <v>2.1</v>
      </c>
      <c r="H47" s="68"/>
      <c r="I47" s="98"/>
      <c r="J47" s="24"/>
      <c r="K47" s="24"/>
    </row>
    <row r="48" spans="1:11" ht="13.5" customHeight="1">
      <c r="A48" s="53" t="s">
        <v>11</v>
      </c>
      <c r="B48" s="58"/>
      <c r="C48" s="57">
        <v>0.101</v>
      </c>
      <c r="D48" s="58"/>
      <c r="E48" s="219">
        <v>44600</v>
      </c>
      <c r="F48" s="56"/>
      <c r="G48" s="57">
        <v>1.1</v>
      </c>
      <c r="H48" s="68"/>
      <c r="I48" s="98"/>
      <c r="J48" s="24"/>
      <c r="K48" s="24"/>
    </row>
    <row r="49" spans="1:11" ht="13.5" customHeight="1">
      <c r="A49" s="53" t="s">
        <v>10</v>
      </c>
      <c r="B49" s="58"/>
      <c r="C49" s="57">
        <v>0.074</v>
      </c>
      <c r="D49" s="58"/>
      <c r="E49" s="219">
        <v>44700</v>
      </c>
      <c r="F49" s="56"/>
      <c r="G49" s="57">
        <v>1.9</v>
      </c>
      <c r="H49" s="68"/>
      <c r="I49" s="98"/>
      <c r="J49" s="24"/>
      <c r="K49" s="24"/>
    </row>
    <row r="50" spans="1:11" ht="13.5" customHeight="1">
      <c r="A50" s="53" t="s">
        <v>17</v>
      </c>
      <c r="B50" s="58"/>
      <c r="C50" s="57">
        <v>0.051</v>
      </c>
      <c r="D50" s="58"/>
      <c r="E50" s="219">
        <v>43500</v>
      </c>
      <c r="F50" s="56"/>
      <c r="G50" s="57">
        <v>3.6</v>
      </c>
      <c r="H50" s="68"/>
      <c r="I50" s="98"/>
      <c r="J50" s="24"/>
      <c r="K50" s="24"/>
    </row>
    <row r="51" spans="1:11" ht="13.5" customHeight="1">
      <c r="A51" s="53" t="s">
        <v>18</v>
      </c>
      <c r="B51" s="58"/>
      <c r="C51" s="57">
        <v>0.054</v>
      </c>
      <c r="D51" s="58"/>
      <c r="E51" s="219">
        <v>43000</v>
      </c>
      <c r="F51" s="56"/>
      <c r="G51" s="57">
        <v>1.6</v>
      </c>
      <c r="H51" s="68"/>
      <c r="I51" s="98"/>
      <c r="J51" s="24"/>
      <c r="K51" s="24"/>
    </row>
    <row r="52" spans="1:11" ht="13.5" customHeight="1">
      <c r="A52" s="53" t="s">
        <v>42</v>
      </c>
      <c r="B52" s="58"/>
      <c r="C52" s="57">
        <v>0.039</v>
      </c>
      <c r="D52" s="58"/>
      <c r="E52" s="219">
        <v>43200</v>
      </c>
      <c r="F52" s="56"/>
      <c r="G52" s="57">
        <v>3.5</v>
      </c>
      <c r="H52" s="68"/>
      <c r="I52" s="98"/>
      <c r="J52" s="24"/>
      <c r="K52" s="24"/>
    </row>
    <row r="53" spans="1:11" ht="13.5" customHeight="1">
      <c r="A53" s="53" t="s">
        <v>26</v>
      </c>
      <c r="B53" s="58"/>
      <c r="C53" s="57">
        <v>0.039</v>
      </c>
      <c r="D53" s="58"/>
      <c r="E53" s="219">
        <v>46000</v>
      </c>
      <c r="F53" s="56"/>
      <c r="G53" s="57">
        <v>0.7</v>
      </c>
      <c r="H53" s="68"/>
      <c r="I53" s="98"/>
      <c r="J53" s="24"/>
      <c r="K53" s="24"/>
    </row>
    <row r="54" spans="1:11" ht="13.5" customHeight="1">
      <c r="A54" s="53" t="s">
        <v>6</v>
      </c>
      <c r="B54" s="58"/>
      <c r="C54" s="57">
        <v>0.017</v>
      </c>
      <c r="D54" s="58"/>
      <c r="E54" s="219">
        <v>20000</v>
      </c>
      <c r="F54" s="56"/>
      <c r="G54" s="57">
        <v>100</v>
      </c>
      <c r="H54" s="68"/>
      <c r="I54" s="98"/>
      <c r="J54" s="24"/>
      <c r="K54" s="24"/>
    </row>
    <row r="55" spans="1:11" ht="13.5" customHeight="1">
      <c r="A55" s="53" t="s">
        <v>82</v>
      </c>
      <c r="B55" s="58"/>
      <c r="C55" s="57">
        <v>0.005</v>
      </c>
      <c r="D55" s="58"/>
      <c r="E55" s="219">
        <v>28100</v>
      </c>
      <c r="F55" s="56"/>
      <c r="G55" s="57">
        <v>100</v>
      </c>
      <c r="H55" s="68"/>
      <c r="I55" s="98"/>
      <c r="J55" s="24"/>
      <c r="K55" s="24"/>
    </row>
    <row r="56" spans="1:11" ht="13.5" customHeight="1">
      <c r="A56" s="53" t="s">
        <v>19</v>
      </c>
      <c r="B56" s="58"/>
      <c r="C56" s="57">
        <v>0.039</v>
      </c>
      <c r="D56" s="58"/>
      <c r="E56" s="219">
        <v>46000</v>
      </c>
      <c r="F56" s="56"/>
      <c r="G56" s="57">
        <v>0.7</v>
      </c>
      <c r="H56" s="68"/>
      <c r="I56" s="98"/>
      <c r="J56" s="24"/>
      <c r="K56" s="24"/>
    </row>
    <row r="57" spans="1:11" ht="13.5" customHeight="1">
      <c r="A57" s="53" t="s">
        <v>12</v>
      </c>
      <c r="B57" s="58"/>
      <c r="C57" s="57">
        <v>0.09</v>
      </c>
      <c r="D57" s="58"/>
      <c r="E57" s="219">
        <v>40800</v>
      </c>
      <c r="F57" s="56"/>
      <c r="G57" s="57">
        <v>1.4</v>
      </c>
      <c r="H57" s="68"/>
      <c r="I57" s="98"/>
      <c r="J57" s="24"/>
      <c r="K57" s="24"/>
    </row>
    <row r="58" spans="1:11" ht="13.5" customHeight="1">
      <c r="A58" s="53" t="s">
        <v>51</v>
      </c>
      <c r="B58" s="58"/>
      <c r="C58" s="57" t="s">
        <v>52</v>
      </c>
      <c r="D58" s="58"/>
      <c r="E58" s="219" t="s">
        <v>52</v>
      </c>
      <c r="F58" s="56"/>
      <c r="G58" s="69" t="s">
        <v>52</v>
      </c>
      <c r="H58" s="70"/>
      <c r="I58" s="98"/>
      <c r="J58" s="24"/>
      <c r="K58" s="24"/>
    </row>
    <row r="59" spans="1:11" ht="15" customHeight="1" thickBot="1">
      <c r="A59" s="71" t="s">
        <v>140</v>
      </c>
      <c r="B59" s="254"/>
      <c r="C59" s="254"/>
      <c r="D59" s="254"/>
      <c r="E59" s="254"/>
      <c r="F59" s="254"/>
      <c r="G59" s="254"/>
      <c r="H59" s="255"/>
      <c r="I59" s="98"/>
      <c r="J59" s="24"/>
      <c r="K59" s="24"/>
    </row>
    <row r="60" spans="1:11" ht="13.5" customHeight="1">
      <c r="A60" s="190"/>
      <c r="B60" s="253"/>
      <c r="C60" s="253"/>
      <c r="D60" s="253"/>
      <c r="E60" s="253"/>
      <c r="F60" s="253"/>
      <c r="G60" s="253"/>
      <c r="H60" s="253"/>
      <c r="I60" s="253"/>
      <c r="J60" s="253"/>
      <c r="K60" s="253"/>
    </row>
    <row r="61" spans="1:11" ht="13.5" customHeight="1" thickBot="1">
      <c r="A61" s="190"/>
      <c r="B61" s="253"/>
      <c r="C61" s="253"/>
      <c r="D61" s="253"/>
      <c r="E61" s="253"/>
      <c r="F61" s="253"/>
      <c r="G61" s="253"/>
      <c r="H61" s="253"/>
      <c r="I61" s="253"/>
      <c r="J61" s="253"/>
      <c r="K61" s="253"/>
    </row>
    <row r="62" spans="1:11" ht="15" customHeight="1" thickTop="1">
      <c r="A62" s="191"/>
      <c r="B62" s="252"/>
      <c r="C62" s="252"/>
      <c r="D62" s="252"/>
      <c r="E62" s="252"/>
      <c r="F62" s="252"/>
      <c r="G62" s="252"/>
      <c r="H62" s="252"/>
      <c r="I62" s="252"/>
      <c r="J62" s="252"/>
      <c r="K62" s="252"/>
    </row>
    <row r="63" spans="1:11" ht="24.75" customHeight="1">
      <c r="A63" s="188" t="s">
        <v>22</v>
      </c>
      <c r="B63" s="37"/>
      <c r="C63" s="37"/>
      <c r="D63" s="37"/>
      <c r="E63" s="37"/>
      <c r="F63" s="37"/>
      <c r="G63" s="37"/>
      <c r="H63" s="37"/>
      <c r="I63" s="37"/>
      <c r="J63" s="37"/>
      <c r="K63" s="37"/>
    </row>
    <row r="64" spans="2:11" ht="15" customHeight="1">
      <c r="B64" s="189" t="s">
        <v>141</v>
      </c>
      <c r="C64" s="209"/>
      <c r="D64" s="209"/>
      <c r="E64" s="209"/>
      <c r="F64" s="209"/>
      <c r="G64" s="209"/>
      <c r="H64" s="209"/>
      <c r="I64" s="24"/>
      <c r="J64" s="24"/>
      <c r="K64" s="24"/>
    </row>
    <row r="65" spans="1:11" ht="15" customHeight="1">
      <c r="A65" s="24"/>
      <c r="B65" s="24"/>
      <c r="C65" s="24"/>
      <c r="D65" s="24"/>
      <c r="E65" s="24"/>
      <c r="F65" s="24"/>
      <c r="G65" s="24"/>
      <c r="H65" s="24"/>
      <c r="I65" s="24"/>
      <c r="J65" s="24"/>
      <c r="K65" s="24"/>
    </row>
    <row r="66" spans="1:11" ht="24.75" customHeight="1">
      <c r="A66" s="198" t="s">
        <v>53</v>
      </c>
      <c r="B66" s="36"/>
      <c r="C66" s="36"/>
      <c r="D66" s="37" t="s">
        <v>100</v>
      </c>
      <c r="E66" s="202"/>
      <c r="F66" s="202"/>
      <c r="G66" s="202"/>
      <c r="H66" s="202"/>
      <c r="I66" s="202"/>
      <c r="J66" s="202"/>
      <c r="K66" s="202"/>
    </row>
    <row r="67" spans="1:11" ht="15" customHeight="1">
      <c r="A67" s="37"/>
      <c r="B67" s="24"/>
      <c r="C67" s="24"/>
      <c r="D67" s="24"/>
      <c r="E67" s="24"/>
      <c r="F67" s="24"/>
      <c r="G67" s="24"/>
      <c r="H67" s="24"/>
      <c r="I67" s="24"/>
      <c r="J67" s="24"/>
      <c r="K67" s="24"/>
    </row>
    <row r="68" spans="1:11" ht="15" customHeight="1">
      <c r="A68" s="39" t="s">
        <v>86</v>
      </c>
      <c r="B68" s="39"/>
      <c r="C68" s="39"/>
      <c r="D68" s="39"/>
      <c r="E68" s="24"/>
      <c r="F68" s="24"/>
      <c r="G68" s="24"/>
      <c r="H68" s="24"/>
      <c r="I68" s="24"/>
      <c r="J68" s="24"/>
      <c r="K68" s="24"/>
    </row>
    <row r="69" spans="1:11" ht="15" customHeight="1">
      <c r="A69" s="251" t="s">
        <v>53</v>
      </c>
      <c r="B69" s="251"/>
      <c r="C69" s="251"/>
      <c r="D69" s="251"/>
      <c r="E69" s="38" t="s">
        <v>92</v>
      </c>
      <c r="F69" s="38"/>
      <c r="G69" s="38"/>
      <c r="H69" s="38"/>
      <c r="I69" s="38"/>
      <c r="J69" s="38"/>
      <c r="K69" s="38"/>
    </row>
    <row r="70" spans="1:11" ht="15" customHeight="1">
      <c r="A70" s="39" t="s">
        <v>87</v>
      </c>
      <c r="B70" s="39"/>
      <c r="C70" s="39"/>
      <c r="D70" s="39"/>
      <c r="E70" s="38" t="s">
        <v>93</v>
      </c>
      <c r="F70" s="38"/>
      <c r="G70" s="38"/>
      <c r="H70" s="38"/>
      <c r="I70" s="38"/>
      <c r="J70" s="38"/>
      <c r="K70" s="38"/>
    </row>
    <row r="71" spans="1:11" ht="15" customHeight="1">
      <c r="A71" s="193" t="s">
        <v>88</v>
      </c>
      <c r="B71" s="193"/>
      <c r="C71" s="193"/>
      <c r="D71" s="193"/>
      <c r="E71" s="38" t="s">
        <v>94</v>
      </c>
      <c r="F71" s="38"/>
      <c r="G71" s="38"/>
      <c r="H71" s="38"/>
      <c r="I71" s="38"/>
      <c r="J71" s="38"/>
      <c r="K71" s="38"/>
    </row>
    <row r="72" spans="1:11" ht="15" customHeight="1">
      <c r="A72" s="39" t="s">
        <v>97</v>
      </c>
      <c r="B72" s="39"/>
      <c r="C72" s="39"/>
      <c r="D72" s="39"/>
      <c r="E72" s="38" t="s">
        <v>99</v>
      </c>
      <c r="F72" s="38"/>
      <c r="G72" s="38"/>
      <c r="H72" s="38"/>
      <c r="I72" s="38"/>
      <c r="J72" s="38"/>
      <c r="K72" s="38"/>
    </row>
    <row r="73" spans="1:11" ht="15" customHeight="1">
      <c r="A73" s="39" t="s">
        <v>89</v>
      </c>
      <c r="B73" s="39"/>
      <c r="C73" s="39"/>
      <c r="D73" s="39"/>
      <c r="E73" s="38" t="s">
        <v>95</v>
      </c>
      <c r="F73" s="38"/>
      <c r="G73" s="38"/>
      <c r="H73" s="38"/>
      <c r="I73" s="38"/>
      <c r="J73" s="38"/>
      <c r="K73" s="38"/>
    </row>
    <row r="74" spans="1:11" ht="15" customHeight="1">
      <c r="A74" s="39" t="s">
        <v>90</v>
      </c>
      <c r="B74" s="39"/>
      <c r="C74" s="39"/>
      <c r="D74" s="39"/>
      <c r="E74" s="38" t="s">
        <v>91</v>
      </c>
      <c r="F74" s="38"/>
      <c r="G74" s="38"/>
      <c r="H74" s="38"/>
      <c r="I74" s="38"/>
      <c r="J74" s="38"/>
      <c r="K74" s="38"/>
    </row>
    <row r="75" spans="1:11" ht="15" customHeight="1">
      <c r="A75" s="38"/>
      <c r="B75" s="24"/>
      <c r="C75" s="24"/>
      <c r="D75" s="24"/>
      <c r="E75" s="24"/>
      <c r="F75" s="24"/>
      <c r="G75" s="24"/>
      <c r="H75" s="24"/>
      <c r="I75" s="24"/>
      <c r="J75" s="24"/>
      <c r="K75" s="24"/>
    </row>
    <row r="76" spans="1:11" ht="15" customHeight="1">
      <c r="A76" s="24"/>
      <c r="B76" s="24"/>
      <c r="C76" s="24"/>
      <c r="D76" s="24"/>
      <c r="E76" s="192" t="s">
        <v>136</v>
      </c>
      <c r="F76" s="24"/>
      <c r="G76" s="24"/>
      <c r="H76" s="24"/>
      <c r="I76" s="24"/>
      <c r="J76" s="24"/>
      <c r="K76" s="24"/>
    </row>
    <row r="77" spans="1:11" ht="15" customHeight="1">
      <c r="A77" s="24"/>
      <c r="B77" s="24"/>
      <c r="C77" s="24"/>
      <c r="D77" s="24"/>
      <c r="E77" s="41" t="s">
        <v>135</v>
      </c>
      <c r="F77" s="24"/>
      <c r="G77" s="24"/>
      <c r="H77" s="24"/>
      <c r="I77" s="24"/>
      <c r="J77" s="24"/>
      <c r="K77" s="24"/>
    </row>
    <row r="78" spans="1:11" ht="15" customHeight="1">
      <c r="A78" s="24"/>
      <c r="B78" s="24"/>
      <c r="C78" s="24"/>
      <c r="D78" s="24"/>
      <c r="E78" s="24"/>
      <c r="F78" s="24"/>
      <c r="G78" s="24"/>
      <c r="H78" s="24"/>
      <c r="I78" s="24"/>
      <c r="J78" s="24"/>
      <c r="K78" s="24"/>
    </row>
    <row r="79" spans="1:11" ht="15" customHeight="1">
      <c r="A79" s="24"/>
      <c r="B79" s="24"/>
      <c r="C79" s="24"/>
      <c r="D79" s="24"/>
      <c r="E79" s="24"/>
      <c r="F79" s="24"/>
      <c r="G79" s="24"/>
      <c r="H79" s="24"/>
      <c r="I79" s="24"/>
      <c r="J79" s="24"/>
      <c r="K79" s="24"/>
    </row>
    <row r="80" spans="1:11" ht="19.5" customHeight="1">
      <c r="A80" s="24"/>
      <c r="B80" s="24"/>
      <c r="C80" s="24"/>
      <c r="D80" s="22" t="s">
        <v>55</v>
      </c>
      <c r="E80" s="22"/>
      <c r="F80" s="22"/>
      <c r="G80" s="22"/>
      <c r="H80" s="22"/>
      <c r="I80" s="22"/>
      <c r="J80" s="22"/>
      <c r="K80" s="22"/>
    </row>
    <row r="81" spans="1:11" ht="15" customHeight="1">
      <c r="A81" s="24"/>
      <c r="B81" s="24"/>
      <c r="C81" s="24"/>
      <c r="D81" s="24"/>
      <c r="E81" s="24"/>
      <c r="F81" s="24"/>
      <c r="G81" s="24"/>
      <c r="H81" s="24"/>
      <c r="I81" s="24"/>
      <c r="J81" s="24"/>
      <c r="K81" s="24"/>
    </row>
    <row r="82" spans="1:11" ht="24.75" customHeight="1">
      <c r="A82" s="21" t="s">
        <v>101</v>
      </c>
      <c r="B82" s="250"/>
      <c r="C82" s="250"/>
      <c r="D82" s="250"/>
      <c r="E82" s="194" t="s">
        <v>102</v>
      </c>
      <c r="F82" s="195"/>
      <c r="G82" s="195"/>
      <c r="H82" s="195"/>
      <c r="I82" s="195"/>
      <c r="J82" s="195"/>
      <c r="K82" s="195"/>
    </row>
    <row r="83" spans="1:11" ht="24.75" customHeight="1">
      <c r="A83" s="21" t="s">
        <v>90</v>
      </c>
      <c r="B83" s="250"/>
      <c r="C83" s="250"/>
      <c r="D83" s="250"/>
      <c r="E83" s="22" t="s">
        <v>103</v>
      </c>
      <c r="F83" s="195"/>
      <c r="G83" s="195"/>
      <c r="H83" s="195"/>
      <c r="I83" s="195"/>
      <c r="J83" s="195"/>
      <c r="K83" s="195"/>
    </row>
    <row r="84" spans="1:11" ht="15" customHeight="1">
      <c r="A84" s="24"/>
      <c r="B84" s="24"/>
      <c r="C84" s="24"/>
      <c r="D84" s="24"/>
      <c r="E84" s="24"/>
      <c r="F84" s="24"/>
      <c r="G84" s="24"/>
      <c r="H84" s="24"/>
      <c r="I84" s="24"/>
      <c r="J84" s="24"/>
      <c r="K84" s="24"/>
    </row>
    <row r="85" spans="1:11" ht="15" customHeight="1">
      <c r="A85" s="39" t="s">
        <v>86</v>
      </c>
      <c r="B85" s="39"/>
      <c r="C85" s="39"/>
      <c r="D85" s="39"/>
      <c r="E85" s="24"/>
      <c r="F85" s="24"/>
      <c r="G85" s="24"/>
      <c r="H85" s="24"/>
      <c r="I85" s="24"/>
      <c r="J85" s="24"/>
      <c r="K85" s="24"/>
    </row>
    <row r="86" spans="1:11" ht="15" customHeight="1">
      <c r="A86" s="39" t="s">
        <v>97</v>
      </c>
      <c r="B86" s="39"/>
      <c r="C86" s="39"/>
      <c r="D86" s="39"/>
      <c r="E86" s="38" t="s">
        <v>96</v>
      </c>
      <c r="F86" s="24"/>
      <c r="G86" s="24"/>
      <c r="H86" s="24"/>
      <c r="I86" s="24"/>
      <c r="J86" s="24"/>
      <c r="K86" s="24"/>
    </row>
    <row r="87" spans="1:11" ht="15" customHeight="1">
      <c r="A87" s="39" t="s">
        <v>90</v>
      </c>
      <c r="B87" s="39"/>
      <c r="C87" s="39"/>
      <c r="D87" s="39"/>
      <c r="E87" s="38" t="s">
        <v>150</v>
      </c>
      <c r="F87" s="24"/>
      <c r="G87" s="24"/>
      <c r="H87" s="24"/>
      <c r="I87" s="24"/>
      <c r="J87" s="24"/>
      <c r="K87" s="24"/>
    </row>
    <row r="88" spans="1:11" ht="15" customHeight="1">
      <c r="A88" s="24"/>
      <c r="B88" s="24"/>
      <c r="C88" s="24"/>
      <c r="D88" s="24"/>
      <c r="E88" s="24"/>
      <c r="F88" s="24"/>
      <c r="G88" s="24"/>
      <c r="H88" s="24"/>
      <c r="I88" s="24"/>
      <c r="J88" s="24"/>
      <c r="K88" s="24"/>
    </row>
    <row r="89" spans="1:11" ht="15" customHeight="1">
      <c r="A89" s="24"/>
      <c r="B89" s="24"/>
      <c r="C89" s="24"/>
      <c r="D89" s="24"/>
      <c r="E89" s="24"/>
      <c r="F89" s="24"/>
      <c r="G89" s="24"/>
      <c r="H89" s="24"/>
      <c r="I89" s="24"/>
      <c r="J89" s="24"/>
      <c r="K89" s="24"/>
    </row>
    <row r="90" spans="1:11" ht="24.75" customHeight="1">
      <c r="A90" s="21" t="s">
        <v>56</v>
      </c>
      <c r="B90" s="250"/>
      <c r="C90" s="250"/>
      <c r="D90" s="250"/>
      <c r="E90" s="23">
        <f>((4*J23)/(3.141592654))^(1/2)</f>
        <v>1.1283791670218448</v>
      </c>
      <c r="F90" s="211"/>
      <c r="G90" s="22" t="s">
        <v>1</v>
      </c>
      <c r="H90" s="195"/>
      <c r="I90" s="195"/>
      <c r="J90" s="195"/>
      <c r="K90" s="195"/>
    </row>
    <row r="91" spans="1:11" ht="15" customHeight="1">
      <c r="A91" s="24"/>
      <c r="B91" s="24"/>
      <c r="C91" s="24"/>
      <c r="D91" s="24"/>
      <c r="E91" s="24"/>
      <c r="F91" s="24"/>
      <c r="G91" s="24"/>
      <c r="H91" s="24"/>
      <c r="I91" s="24"/>
      <c r="J91" s="24"/>
      <c r="K91" s="24"/>
    </row>
    <row r="92" spans="1:11" ht="15" customHeight="1">
      <c r="A92" s="24"/>
      <c r="B92" s="24"/>
      <c r="C92" s="24"/>
      <c r="D92" s="24"/>
      <c r="E92" s="24"/>
      <c r="F92" s="24"/>
      <c r="G92" s="24"/>
      <c r="H92" s="24"/>
      <c r="I92" s="24"/>
      <c r="J92" s="24"/>
      <c r="K92" s="24"/>
    </row>
    <row r="93" spans="1:11" ht="24.75" customHeight="1">
      <c r="A93" s="37" t="s">
        <v>22</v>
      </c>
      <c r="B93" s="37"/>
      <c r="C93" s="37"/>
      <c r="D93" s="37"/>
      <c r="E93" s="37"/>
      <c r="F93" s="37"/>
      <c r="G93" s="37"/>
      <c r="H93" s="37"/>
      <c r="I93" s="37"/>
      <c r="J93" s="37"/>
      <c r="K93" s="37"/>
    </row>
    <row r="94" spans="1:11" ht="15" customHeight="1">
      <c r="A94" s="24"/>
      <c r="B94" s="24"/>
      <c r="C94" s="24"/>
      <c r="D94" s="24"/>
      <c r="E94" s="24"/>
      <c r="F94" s="24"/>
      <c r="G94" s="24"/>
      <c r="H94" s="24"/>
      <c r="I94" s="24"/>
      <c r="J94" s="24"/>
      <c r="K94" s="24"/>
    </row>
    <row r="95" spans="1:11" ht="24.75" customHeight="1">
      <c r="A95" s="36" t="s">
        <v>53</v>
      </c>
      <c r="B95" s="36"/>
      <c r="C95" s="36"/>
      <c r="D95" s="37" t="s">
        <v>100</v>
      </c>
      <c r="E95" s="202"/>
      <c r="F95" s="202"/>
      <c r="G95" s="202"/>
      <c r="H95" s="202"/>
      <c r="I95" s="202"/>
      <c r="J95" s="202"/>
      <c r="K95" s="202"/>
    </row>
    <row r="96" spans="1:11" ht="15" customHeight="1">
      <c r="A96" s="24"/>
      <c r="B96" s="24"/>
      <c r="C96" s="24"/>
      <c r="D96" s="24"/>
      <c r="E96" s="24"/>
      <c r="F96" s="24"/>
      <c r="G96" s="24"/>
      <c r="H96" s="24"/>
      <c r="I96" s="24"/>
      <c r="J96" s="24"/>
      <c r="K96" s="24"/>
    </row>
    <row r="97" spans="1:11" ht="15" customHeight="1">
      <c r="A97" s="24"/>
      <c r="B97" s="24"/>
      <c r="C97" s="24"/>
      <c r="D97" s="24"/>
      <c r="E97" s="24"/>
      <c r="F97" s="24"/>
      <c r="G97" s="24"/>
      <c r="H97" s="24"/>
      <c r="I97" s="24"/>
      <c r="J97" s="24"/>
      <c r="K97" s="24"/>
    </row>
    <row r="98" spans="1:11" ht="24.75" customHeight="1">
      <c r="A98" s="36" t="s">
        <v>53</v>
      </c>
      <c r="B98" s="36"/>
      <c r="C98" s="36"/>
      <c r="D98" s="201">
        <f>(F24)*(F25)*(J23)*(1-EXP(-(F26)*(E90)))</f>
        <v>979.6928526699475</v>
      </c>
      <c r="E98" s="198"/>
      <c r="F98" s="202" t="s">
        <v>2</v>
      </c>
      <c r="G98" s="202"/>
      <c r="H98" s="196">
        <f>D98*0.94782</f>
        <v>928.5724796176296</v>
      </c>
      <c r="I98" s="198"/>
      <c r="J98" s="249" t="s">
        <v>54</v>
      </c>
      <c r="K98" s="202"/>
    </row>
    <row r="99" spans="1:11" ht="15" customHeight="1">
      <c r="A99" s="24"/>
      <c r="B99" s="24"/>
      <c r="C99" s="24"/>
      <c r="D99" s="24"/>
      <c r="E99" s="24"/>
      <c r="F99" s="24"/>
      <c r="G99" s="24"/>
      <c r="H99" s="24"/>
      <c r="I99" s="24"/>
      <c r="J99" s="24"/>
      <c r="K99" s="24"/>
    </row>
    <row r="100" spans="1:11" ht="15" customHeight="1" thickBot="1">
      <c r="A100" s="48"/>
      <c r="B100" s="48"/>
      <c r="C100" s="48"/>
      <c r="D100" s="48"/>
      <c r="E100" s="48"/>
      <c r="F100" s="48"/>
      <c r="G100" s="48"/>
      <c r="H100" s="48"/>
      <c r="I100" s="48"/>
      <c r="J100" s="48"/>
      <c r="K100" s="48"/>
    </row>
    <row r="101" spans="1:11" ht="15" customHeight="1" thickTop="1">
      <c r="A101" s="49"/>
      <c r="B101" s="49"/>
      <c r="C101" s="49"/>
      <c r="D101" s="49"/>
      <c r="E101" s="49"/>
      <c r="F101" s="49"/>
      <c r="G101" s="49"/>
      <c r="H101" s="49"/>
      <c r="I101" s="49"/>
      <c r="J101" s="49"/>
      <c r="K101" s="49"/>
    </row>
    <row r="102" spans="1:11" ht="24.75" customHeight="1">
      <c r="A102" s="188" t="s">
        <v>39</v>
      </c>
      <c r="B102" s="37"/>
      <c r="C102" s="37"/>
      <c r="D102" s="37"/>
      <c r="E102" s="37"/>
      <c r="F102" s="37"/>
      <c r="G102" s="37"/>
      <c r="H102" s="37"/>
      <c r="I102" s="37"/>
      <c r="J102" s="37"/>
      <c r="K102" s="37"/>
    </row>
    <row r="103" spans="2:11" ht="15" customHeight="1">
      <c r="B103" s="189" t="s">
        <v>143</v>
      </c>
      <c r="C103" s="189"/>
      <c r="D103" s="189"/>
      <c r="E103" s="189"/>
      <c r="F103" s="189"/>
      <c r="G103" s="189"/>
      <c r="H103" s="189"/>
      <c r="I103" s="189"/>
      <c r="J103" s="189"/>
      <c r="K103" s="209"/>
    </row>
    <row r="104" spans="2:11" ht="15" customHeight="1">
      <c r="B104" s="189" t="s">
        <v>144</v>
      </c>
      <c r="C104" s="209"/>
      <c r="D104" s="209"/>
      <c r="E104" s="209"/>
      <c r="F104" s="209"/>
      <c r="G104" s="209"/>
      <c r="H104" s="209"/>
      <c r="I104" s="209"/>
      <c r="J104" s="209"/>
      <c r="K104" s="209"/>
    </row>
    <row r="105" spans="1:11" ht="15" customHeight="1">
      <c r="A105" s="24"/>
      <c r="B105" s="24"/>
      <c r="C105" s="24"/>
      <c r="D105" s="24"/>
      <c r="E105" s="24"/>
      <c r="F105" s="24"/>
      <c r="G105" s="24"/>
      <c r="H105" s="24"/>
      <c r="I105" s="24"/>
      <c r="J105" s="24"/>
      <c r="K105" s="24"/>
    </row>
    <row r="106" spans="1:11" ht="24.75" customHeight="1">
      <c r="A106" s="36" t="s">
        <v>123</v>
      </c>
      <c r="B106" s="36"/>
      <c r="C106" s="36"/>
      <c r="D106" s="37" t="s">
        <v>124</v>
      </c>
      <c r="E106" s="37"/>
      <c r="F106" s="37"/>
      <c r="G106" s="37"/>
      <c r="H106" s="37"/>
      <c r="I106" s="37"/>
      <c r="J106" s="37"/>
      <c r="K106" s="37"/>
    </row>
    <row r="107" spans="1:11" ht="15" customHeight="1">
      <c r="A107" s="24"/>
      <c r="B107" s="24"/>
      <c r="C107" s="24"/>
      <c r="D107" s="24"/>
      <c r="E107" s="24"/>
      <c r="F107" s="24"/>
      <c r="G107" s="24"/>
      <c r="H107" s="24"/>
      <c r="I107" s="24"/>
      <c r="J107" s="24"/>
      <c r="K107" s="24"/>
    </row>
    <row r="108" spans="1:11" ht="15" customHeight="1">
      <c r="A108" s="39" t="s">
        <v>86</v>
      </c>
      <c r="B108" s="39"/>
      <c r="C108" s="39"/>
      <c r="D108" s="24"/>
      <c r="E108" s="24"/>
      <c r="F108" s="24"/>
      <c r="G108" s="24"/>
      <c r="H108" s="24"/>
      <c r="I108" s="24"/>
      <c r="J108" s="24"/>
      <c r="K108" s="24"/>
    </row>
    <row r="109" spans="1:11" ht="15" customHeight="1">
      <c r="A109" s="39" t="s">
        <v>53</v>
      </c>
      <c r="B109" s="39"/>
      <c r="C109" s="39"/>
      <c r="D109" s="38" t="s">
        <v>122</v>
      </c>
      <c r="E109" s="38"/>
      <c r="F109" s="38"/>
      <c r="G109" s="38"/>
      <c r="H109" s="38"/>
      <c r="I109" s="38"/>
      <c r="J109" s="38"/>
      <c r="K109" s="38"/>
    </row>
    <row r="110" spans="1:11" ht="15" customHeight="1">
      <c r="A110" s="24"/>
      <c r="B110" s="24"/>
      <c r="C110" s="24"/>
      <c r="D110" s="24"/>
      <c r="E110" s="24"/>
      <c r="F110" s="24"/>
      <c r="G110" s="24"/>
      <c r="H110" s="24"/>
      <c r="I110" s="24"/>
      <c r="J110" s="24"/>
      <c r="K110" s="24"/>
    </row>
    <row r="111" spans="1:11" ht="15" customHeight="1">
      <c r="A111" s="24"/>
      <c r="B111" s="24"/>
      <c r="C111" s="24"/>
      <c r="D111" s="24"/>
      <c r="E111" s="24"/>
      <c r="F111" s="24"/>
      <c r="G111" s="24"/>
      <c r="H111" s="24"/>
      <c r="I111" s="24"/>
      <c r="J111" s="24"/>
      <c r="K111" s="24"/>
    </row>
    <row r="112" spans="1:11" ht="15" customHeight="1">
      <c r="A112" s="24"/>
      <c r="B112" s="24"/>
      <c r="C112" s="24"/>
      <c r="D112" s="24"/>
      <c r="E112" s="24"/>
      <c r="F112" s="24"/>
      <c r="G112" s="24"/>
      <c r="H112" s="24"/>
      <c r="I112" s="24"/>
      <c r="J112" s="24"/>
      <c r="K112" s="24"/>
    </row>
    <row r="113" spans="1:11" ht="24.75" customHeight="1">
      <c r="A113" s="36" t="s">
        <v>123</v>
      </c>
      <c r="B113" s="36"/>
      <c r="C113" s="36"/>
      <c r="D113" s="37" t="s">
        <v>124</v>
      </c>
      <c r="E113" s="37"/>
      <c r="F113" s="37"/>
      <c r="G113" s="37"/>
      <c r="H113" s="37"/>
      <c r="I113" s="37"/>
      <c r="J113" s="37"/>
      <c r="K113" s="37"/>
    </row>
    <row r="114" spans="1:11" ht="15" customHeight="1">
      <c r="A114" s="24"/>
      <c r="B114" s="24"/>
      <c r="C114" s="24"/>
      <c r="D114" s="24"/>
      <c r="E114" s="24"/>
      <c r="F114" s="24"/>
      <c r="G114" s="24"/>
      <c r="H114" s="24"/>
      <c r="I114" s="24"/>
      <c r="J114" s="24"/>
      <c r="K114" s="24"/>
    </row>
    <row r="115" spans="1:11" ht="15" customHeight="1">
      <c r="A115" s="24"/>
      <c r="B115" s="24"/>
      <c r="C115" s="24"/>
      <c r="D115" s="24"/>
      <c r="E115" s="24"/>
      <c r="F115" s="24"/>
      <c r="G115" s="24"/>
      <c r="H115" s="24"/>
      <c r="I115" s="24"/>
      <c r="J115" s="24"/>
      <c r="K115" s="24"/>
    </row>
    <row r="116" spans="1:11" ht="15" customHeight="1">
      <c r="A116" s="24"/>
      <c r="B116" s="24"/>
      <c r="C116" s="24"/>
      <c r="D116" s="24"/>
      <c r="E116" s="24"/>
      <c r="F116" s="24"/>
      <c r="G116" s="24"/>
      <c r="H116" s="24"/>
      <c r="I116" s="24"/>
      <c r="J116" s="24"/>
      <c r="K116" s="24"/>
    </row>
    <row r="117" spans="1:11" ht="15" customHeight="1" thickBot="1">
      <c r="A117" s="24"/>
      <c r="B117" s="24"/>
      <c r="C117" s="24"/>
      <c r="D117" s="24"/>
      <c r="E117" s="24"/>
      <c r="F117" s="24"/>
      <c r="G117" s="24"/>
      <c r="H117" s="24"/>
      <c r="I117" s="24"/>
      <c r="J117" s="24"/>
      <c r="K117" s="24"/>
    </row>
    <row r="118" spans="1:11" ht="15" customHeight="1" thickTop="1">
      <c r="A118" s="33" t="s">
        <v>117</v>
      </c>
      <c r="B118" s="35" t="s">
        <v>125</v>
      </c>
      <c r="C118" s="247"/>
      <c r="D118" s="30">
        <f>0.075*(D98)^(3/5)</f>
        <v>4.674285415192185</v>
      </c>
      <c r="E118" s="205"/>
      <c r="F118" s="25" t="s">
        <v>1</v>
      </c>
      <c r="G118" s="207"/>
      <c r="H118" s="30">
        <f>D118/0.3048</f>
        <v>15.3355820708405</v>
      </c>
      <c r="I118" s="205"/>
      <c r="J118" s="25" t="s">
        <v>24</v>
      </c>
      <c r="K118" s="212"/>
    </row>
    <row r="119" spans="1:11" ht="24.75" customHeight="1" thickBot="1">
      <c r="A119" s="246"/>
      <c r="B119" s="248"/>
      <c r="C119" s="248"/>
      <c r="D119" s="206"/>
      <c r="E119" s="206"/>
      <c r="F119" s="208"/>
      <c r="G119" s="208"/>
      <c r="H119" s="206"/>
      <c r="I119" s="206"/>
      <c r="J119" s="208"/>
      <c r="K119" s="213"/>
    </row>
    <row r="120" spans="1:11" ht="15" customHeight="1" thickTop="1">
      <c r="A120" s="126"/>
      <c r="B120" s="126"/>
      <c r="C120" s="126"/>
      <c r="D120" s="126"/>
      <c r="E120" s="126"/>
      <c r="F120" s="126"/>
      <c r="G120" s="126"/>
      <c r="H120" s="126"/>
      <c r="I120" s="126"/>
      <c r="J120" s="126"/>
      <c r="K120" s="126"/>
    </row>
    <row r="121" spans="1:11" ht="15" customHeight="1">
      <c r="A121" s="126"/>
      <c r="B121" s="126"/>
      <c r="C121" s="126"/>
      <c r="D121" s="126"/>
      <c r="E121" s="126"/>
      <c r="F121" s="126"/>
      <c r="G121" s="126"/>
      <c r="H121" s="126"/>
      <c r="I121" s="126"/>
      <c r="J121" s="126"/>
      <c r="K121" s="126"/>
    </row>
    <row r="122" spans="1:11" ht="15" customHeight="1">
      <c r="A122" s="126"/>
      <c r="B122" s="126"/>
      <c r="C122" s="126"/>
      <c r="D122" s="126"/>
      <c r="E122" s="126"/>
      <c r="F122" s="126"/>
      <c r="G122" s="126"/>
      <c r="H122" s="126"/>
      <c r="I122" s="126"/>
      <c r="J122" s="126"/>
      <c r="K122" s="126"/>
    </row>
    <row r="123" spans="1:11" ht="15" customHeight="1">
      <c r="A123" s="126"/>
      <c r="B123" s="126"/>
      <c r="C123" s="126"/>
      <c r="D123" s="126"/>
      <c r="E123" s="126"/>
      <c r="F123" s="126"/>
      <c r="G123" s="126"/>
      <c r="H123" s="126"/>
      <c r="I123" s="126"/>
      <c r="J123" s="126"/>
      <c r="K123" s="126"/>
    </row>
    <row r="124" spans="1:11" ht="15" customHeight="1">
      <c r="A124" s="239"/>
      <c r="B124" s="239"/>
      <c r="C124" s="239"/>
      <c r="D124" s="239"/>
      <c r="E124" s="239"/>
      <c r="F124" s="239"/>
      <c r="G124" s="239"/>
      <c r="H124" s="239"/>
      <c r="I124" s="239"/>
      <c r="J124" s="239"/>
      <c r="K124" s="239"/>
    </row>
    <row r="125" spans="1:11" ht="15" customHeight="1">
      <c r="A125" s="114" t="s">
        <v>61</v>
      </c>
      <c r="B125" s="115"/>
      <c r="C125" s="115"/>
      <c r="D125" s="115"/>
      <c r="E125" s="115"/>
      <c r="F125" s="115"/>
      <c r="G125" s="115"/>
      <c r="H125" s="115"/>
      <c r="I125" s="115"/>
      <c r="J125" s="115"/>
      <c r="K125" s="116"/>
    </row>
    <row r="126" spans="1:11" ht="15" customHeight="1">
      <c r="A126" s="117" t="s">
        <v>147</v>
      </c>
      <c r="B126" s="118"/>
      <c r="C126" s="118"/>
      <c r="D126" s="118"/>
      <c r="E126" s="118"/>
      <c r="F126" s="118"/>
      <c r="G126" s="118"/>
      <c r="H126" s="118"/>
      <c r="I126" s="118"/>
      <c r="J126" s="118"/>
      <c r="K126" s="119"/>
    </row>
    <row r="127" spans="1:11" ht="15" customHeight="1">
      <c r="A127" s="120"/>
      <c r="B127" s="121"/>
      <c r="C127" s="121"/>
      <c r="D127" s="121"/>
      <c r="E127" s="121"/>
      <c r="F127" s="121"/>
      <c r="G127" s="121"/>
      <c r="H127" s="121"/>
      <c r="I127" s="121"/>
      <c r="J127" s="121"/>
      <c r="K127" s="122"/>
    </row>
    <row r="128" spans="1:11" ht="15" customHeight="1">
      <c r="A128" s="120"/>
      <c r="B128" s="121"/>
      <c r="C128" s="121"/>
      <c r="D128" s="121"/>
      <c r="E128" s="121"/>
      <c r="F128" s="121"/>
      <c r="G128" s="121"/>
      <c r="H128" s="121"/>
      <c r="I128" s="121"/>
      <c r="J128" s="121"/>
      <c r="K128" s="122"/>
    </row>
    <row r="129" spans="1:11" ht="15" customHeight="1">
      <c r="A129" s="120"/>
      <c r="B129" s="121"/>
      <c r="C129" s="121"/>
      <c r="D129" s="121"/>
      <c r="E129" s="121"/>
      <c r="F129" s="121"/>
      <c r="G129" s="121"/>
      <c r="H129" s="121"/>
      <c r="I129" s="121"/>
      <c r="J129" s="121"/>
      <c r="K129" s="122"/>
    </row>
    <row r="130" spans="1:11" ht="15" customHeight="1">
      <c r="A130" s="120"/>
      <c r="B130" s="121"/>
      <c r="C130" s="121"/>
      <c r="D130" s="121"/>
      <c r="E130" s="121"/>
      <c r="F130" s="121"/>
      <c r="G130" s="121"/>
      <c r="H130" s="121"/>
      <c r="I130" s="121"/>
      <c r="J130" s="121"/>
      <c r="K130" s="122"/>
    </row>
    <row r="131" spans="1:11" ht="15" customHeight="1">
      <c r="A131" s="123"/>
      <c r="B131" s="124"/>
      <c r="C131" s="124"/>
      <c r="D131" s="124"/>
      <c r="E131" s="124"/>
      <c r="F131" s="124"/>
      <c r="G131" s="124"/>
      <c r="H131" s="124"/>
      <c r="I131" s="124"/>
      <c r="J131" s="124"/>
      <c r="K131" s="125"/>
    </row>
    <row r="132" spans="1:11" ht="15" customHeight="1">
      <c r="A132" s="126"/>
      <c r="B132" s="126"/>
      <c r="C132" s="126"/>
      <c r="D132" s="126"/>
      <c r="E132" s="126"/>
      <c r="F132" s="126"/>
      <c r="G132" s="126"/>
      <c r="H132" s="126"/>
      <c r="I132" s="126"/>
      <c r="J132" s="126"/>
      <c r="K132" s="126"/>
    </row>
    <row r="133" spans="1:11" ht="15" customHeight="1">
      <c r="A133" s="126"/>
      <c r="B133" s="126"/>
      <c r="C133" s="126"/>
      <c r="D133" s="126"/>
      <c r="E133" s="126"/>
      <c r="F133" s="126"/>
      <c r="G133" s="126"/>
      <c r="H133" s="126"/>
      <c r="I133" s="126"/>
      <c r="J133" s="126"/>
      <c r="K133" s="126"/>
    </row>
    <row r="134" spans="1:11" ht="15" customHeight="1">
      <c r="A134" s="126"/>
      <c r="B134" s="126"/>
      <c r="C134" s="126"/>
      <c r="D134" s="126"/>
      <c r="E134" s="126"/>
      <c r="F134" s="126"/>
      <c r="G134" s="126"/>
      <c r="H134" s="126"/>
      <c r="I134" s="126"/>
      <c r="J134" s="126"/>
      <c r="K134" s="126"/>
    </row>
    <row r="135" spans="1:11" ht="15" customHeight="1">
      <c r="A135" s="126"/>
      <c r="B135" s="126"/>
      <c r="C135" s="126"/>
      <c r="D135" s="126"/>
      <c r="E135" s="126"/>
      <c r="F135" s="126"/>
      <c r="G135" s="126"/>
      <c r="H135" s="126"/>
      <c r="I135" s="126"/>
      <c r="J135" s="126"/>
      <c r="K135" s="126"/>
    </row>
    <row r="136" spans="1:11" ht="15" customHeight="1">
      <c r="A136" s="126"/>
      <c r="B136" s="126"/>
      <c r="C136" s="126"/>
      <c r="D136" s="126"/>
      <c r="E136" s="126"/>
      <c r="F136" s="126"/>
      <c r="G136" s="126"/>
      <c r="H136" s="126"/>
      <c r="I136" s="126"/>
      <c r="J136" s="126"/>
      <c r="K136" s="126"/>
    </row>
    <row r="137" spans="1:11" ht="15" customHeight="1">
      <c r="A137" s="1" t="s">
        <v>44</v>
      </c>
      <c r="B137" s="128"/>
      <c r="C137" s="129"/>
      <c r="D137" s="130"/>
      <c r="E137" s="1" t="s">
        <v>62</v>
      </c>
      <c r="F137" s="2"/>
      <c r="G137" s="131" t="s">
        <v>63</v>
      </c>
      <c r="H137" s="132"/>
      <c r="I137" s="128"/>
      <c r="J137" s="129"/>
      <c r="K137" s="133"/>
    </row>
    <row r="138" spans="1:11" ht="15" customHeight="1">
      <c r="A138" s="127"/>
      <c r="B138" s="24"/>
      <c r="C138" s="24"/>
      <c r="D138" s="24"/>
      <c r="E138" s="24"/>
      <c r="F138" s="24"/>
      <c r="G138" s="24"/>
      <c r="H138" s="24"/>
      <c r="I138" s="24"/>
      <c r="J138" s="24"/>
      <c r="K138" s="24"/>
    </row>
    <row r="139" spans="1:11" ht="15" customHeight="1">
      <c r="A139" s="127"/>
      <c r="B139" s="134"/>
      <c r="C139" s="134"/>
      <c r="D139" s="134"/>
      <c r="E139" s="134"/>
      <c r="F139" s="134"/>
      <c r="G139" s="134"/>
      <c r="H139" s="134"/>
      <c r="I139" s="134"/>
      <c r="J139" s="134"/>
      <c r="K139" s="134"/>
    </row>
    <row r="140" spans="1:11" ht="15" customHeight="1">
      <c r="A140" s="1" t="s">
        <v>46</v>
      </c>
      <c r="B140" s="128"/>
      <c r="C140" s="129"/>
      <c r="D140" s="130"/>
      <c r="E140" s="1" t="s">
        <v>62</v>
      </c>
      <c r="F140" s="2"/>
      <c r="G140" s="131" t="s">
        <v>63</v>
      </c>
      <c r="H140" s="132"/>
      <c r="I140" s="128"/>
      <c r="J140" s="129"/>
      <c r="K140" s="133"/>
    </row>
    <row r="141" spans="1:11" ht="15" customHeight="1">
      <c r="A141" s="127"/>
      <c r="B141" s="24"/>
      <c r="C141" s="24"/>
      <c r="D141" s="24"/>
      <c r="E141" s="24"/>
      <c r="F141" s="24"/>
      <c r="G141" s="24"/>
      <c r="H141" s="24"/>
      <c r="I141" s="24"/>
      <c r="J141" s="24"/>
      <c r="K141" s="24"/>
    </row>
    <row r="142" spans="1:11" ht="15" customHeight="1">
      <c r="A142" s="127"/>
      <c r="B142" s="24"/>
      <c r="C142" s="24"/>
      <c r="D142" s="24"/>
      <c r="E142" s="24"/>
      <c r="F142" s="24"/>
      <c r="G142" s="24"/>
      <c r="H142" s="24"/>
      <c r="I142" s="24"/>
      <c r="J142" s="24"/>
      <c r="K142" s="24"/>
    </row>
    <row r="143" spans="1:11" ht="15" customHeight="1">
      <c r="A143" s="141" t="s">
        <v>64</v>
      </c>
      <c r="B143" s="135"/>
      <c r="C143" s="135"/>
      <c r="D143" s="135"/>
      <c r="E143" s="135"/>
      <c r="F143" s="135"/>
      <c r="G143" s="135"/>
      <c r="H143" s="135"/>
      <c r="I143" s="135"/>
      <c r="J143" s="135"/>
      <c r="K143" s="135"/>
    </row>
    <row r="144" spans="1:11" ht="15" customHeight="1">
      <c r="A144" s="142"/>
      <c r="B144" s="143"/>
      <c r="C144" s="143"/>
      <c r="D144" s="143"/>
      <c r="E144" s="143"/>
      <c r="F144" s="143"/>
      <c r="G144" s="143"/>
      <c r="H144" s="143"/>
      <c r="I144" s="143"/>
      <c r="J144" s="143"/>
      <c r="K144" s="144"/>
    </row>
    <row r="145" spans="1:11" ht="15" customHeight="1">
      <c r="A145" s="145"/>
      <c r="B145" s="146"/>
      <c r="C145" s="146"/>
      <c r="D145" s="146"/>
      <c r="E145" s="146"/>
      <c r="F145" s="146"/>
      <c r="G145" s="146"/>
      <c r="H145" s="146"/>
      <c r="I145" s="146"/>
      <c r="J145" s="146"/>
      <c r="K145" s="147"/>
    </row>
    <row r="146" spans="1:11" ht="15" customHeight="1">
      <c r="A146" s="145"/>
      <c r="B146" s="146"/>
      <c r="C146" s="146"/>
      <c r="D146" s="146"/>
      <c r="E146" s="146"/>
      <c r="F146" s="146"/>
      <c r="G146" s="146"/>
      <c r="H146" s="146"/>
      <c r="I146" s="146"/>
      <c r="J146" s="146"/>
      <c r="K146" s="147"/>
    </row>
    <row r="147" spans="1:11" ht="15" customHeight="1">
      <c r="A147" s="145"/>
      <c r="B147" s="146"/>
      <c r="C147" s="146"/>
      <c r="D147" s="146"/>
      <c r="E147" s="146"/>
      <c r="F147" s="146"/>
      <c r="G147" s="146"/>
      <c r="H147" s="146"/>
      <c r="I147" s="146"/>
      <c r="J147" s="146"/>
      <c r="K147" s="147"/>
    </row>
    <row r="148" spans="1:11" ht="15" customHeight="1">
      <c r="A148" s="145"/>
      <c r="B148" s="146"/>
      <c r="C148" s="146"/>
      <c r="D148" s="146"/>
      <c r="E148" s="146"/>
      <c r="F148" s="146"/>
      <c r="G148" s="146"/>
      <c r="H148" s="146"/>
      <c r="I148" s="146"/>
      <c r="J148" s="146"/>
      <c r="K148" s="147"/>
    </row>
    <row r="149" spans="1:11" ht="15" customHeight="1">
      <c r="A149" s="148"/>
      <c r="B149" s="149"/>
      <c r="C149" s="149"/>
      <c r="D149" s="149"/>
      <c r="E149" s="149"/>
      <c r="F149" s="149"/>
      <c r="G149" s="149"/>
      <c r="H149" s="149"/>
      <c r="I149" s="149"/>
      <c r="J149" s="149"/>
      <c r="K149" s="150"/>
    </row>
    <row r="150" spans="1:11" ht="15" customHeight="1">
      <c r="A150" s="135"/>
      <c r="B150" s="135"/>
      <c r="C150" s="135"/>
      <c r="D150" s="135"/>
      <c r="E150" s="135"/>
      <c r="F150" s="135"/>
      <c r="G150" s="135"/>
      <c r="H150" s="135"/>
      <c r="I150" s="135"/>
      <c r="J150" s="135"/>
      <c r="K150" s="135"/>
    </row>
    <row r="151" spans="1:11" ht="15" customHeight="1">
      <c r="A151" s="135"/>
      <c r="B151" s="135"/>
      <c r="C151" s="135"/>
      <c r="D151" s="135"/>
      <c r="E151" s="135"/>
      <c r="F151" s="135"/>
      <c r="G151" s="135"/>
      <c r="H151" s="135"/>
      <c r="I151" s="135"/>
      <c r="J151" s="135"/>
      <c r="K151" s="135"/>
    </row>
    <row r="152" spans="1:11" ht="15" customHeight="1" thickBot="1">
      <c r="A152" s="135"/>
      <c r="B152" s="135"/>
      <c r="C152" s="135"/>
      <c r="D152" s="135"/>
      <c r="E152" s="135"/>
      <c r="F152" s="135"/>
      <c r="G152" s="135"/>
      <c r="H152" s="135"/>
      <c r="I152" s="135"/>
      <c r="J152" s="135"/>
      <c r="K152" s="135"/>
    </row>
    <row r="153" spans="1:11" ht="15" customHeight="1" thickBot="1" thickTop="1">
      <c r="A153" s="3" t="s">
        <v>49</v>
      </c>
      <c r="B153" s="136" t="s">
        <v>65</v>
      </c>
      <c r="C153" s="137"/>
      <c r="D153" s="137"/>
      <c r="E153" s="137"/>
      <c r="F153" s="137"/>
      <c r="G153" s="137"/>
      <c r="H153" s="137"/>
      <c r="I153" s="138"/>
      <c r="J153" s="139" t="s">
        <v>45</v>
      </c>
      <c r="K153" s="140"/>
    </row>
    <row r="154" spans="1:11" ht="15" customHeight="1" thickTop="1">
      <c r="A154" s="4" t="s">
        <v>50</v>
      </c>
      <c r="B154" s="160" t="s">
        <v>59</v>
      </c>
      <c r="C154" s="161"/>
      <c r="D154" s="162"/>
      <c r="E154" s="162"/>
      <c r="F154" s="162"/>
      <c r="G154" s="162"/>
      <c r="H154" s="162"/>
      <c r="I154" s="163"/>
      <c r="J154" s="164" t="s">
        <v>153</v>
      </c>
      <c r="K154" s="165"/>
    </row>
    <row r="155" spans="1:11" ht="15" customHeight="1">
      <c r="A155" s="5" t="s">
        <v>66</v>
      </c>
      <c r="B155" s="166" t="s">
        <v>67</v>
      </c>
      <c r="C155" s="167"/>
      <c r="D155" s="167"/>
      <c r="E155" s="167"/>
      <c r="F155" s="167"/>
      <c r="G155" s="167"/>
      <c r="H155" s="167"/>
      <c r="I155" s="168"/>
      <c r="J155" s="169" t="s">
        <v>152</v>
      </c>
      <c r="K155" s="170"/>
    </row>
    <row r="156" spans="1:11" ht="15" customHeight="1">
      <c r="A156" s="5"/>
      <c r="B156" s="151"/>
      <c r="C156" s="152"/>
      <c r="D156" s="152"/>
      <c r="E156" s="152"/>
      <c r="F156" s="152"/>
      <c r="G156" s="152"/>
      <c r="H156" s="152"/>
      <c r="I156" s="153"/>
      <c r="J156" s="154"/>
      <c r="K156" s="155"/>
    </row>
    <row r="157" spans="1:11" ht="15" customHeight="1">
      <c r="A157" s="4"/>
      <c r="B157" s="156"/>
      <c r="C157" s="100"/>
      <c r="D157" s="100"/>
      <c r="E157" s="100"/>
      <c r="F157" s="100"/>
      <c r="G157" s="100"/>
      <c r="H157" s="100"/>
      <c r="I157" s="157"/>
      <c r="J157" s="158"/>
      <c r="K157" s="159"/>
    </row>
    <row r="158" spans="1:11" ht="15" customHeight="1">
      <c r="A158" s="4"/>
      <c r="B158" s="156"/>
      <c r="C158" s="100"/>
      <c r="D158" s="100"/>
      <c r="E158" s="100"/>
      <c r="F158" s="100"/>
      <c r="G158" s="100"/>
      <c r="H158" s="100"/>
      <c r="I158" s="157"/>
      <c r="J158" s="158"/>
      <c r="K158" s="159"/>
    </row>
    <row r="159" spans="1:11" ht="15" customHeight="1">
      <c r="A159" s="4"/>
      <c r="B159" s="156"/>
      <c r="C159" s="100"/>
      <c r="D159" s="100"/>
      <c r="E159" s="100"/>
      <c r="F159" s="100"/>
      <c r="G159" s="100"/>
      <c r="H159" s="100"/>
      <c r="I159" s="157"/>
      <c r="J159" s="158"/>
      <c r="K159" s="159"/>
    </row>
    <row r="160" spans="1:11" ht="15" customHeight="1">
      <c r="A160" s="4"/>
      <c r="B160" s="156"/>
      <c r="C160" s="100"/>
      <c r="D160" s="100"/>
      <c r="E160" s="100"/>
      <c r="F160" s="100"/>
      <c r="G160" s="100"/>
      <c r="H160" s="100"/>
      <c r="I160" s="157"/>
      <c r="J160" s="158"/>
      <c r="K160" s="159"/>
    </row>
    <row r="161" spans="1:11" ht="15" customHeight="1">
      <c r="A161" s="4"/>
      <c r="B161" s="156"/>
      <c r="C161" s="100"/>
      <c r="D161" s="100"/>
      <c r="E161" s="100"/>
      <c r="F161" s="100"/>
      <c r="G161" s="100"/>
      <c r="H161" s="100"/>
      <c r="I161" s="157"/>
      <c r="J161" s="158"/>
      <c r="K161" s="159"/>
    </row>
    <row r="162" spans="1:11" ht="15" customHeight="1">
      <c r="A162" s="4"/>
      <c r="B162" s="156"/>
      <c r="C162" s="100"/>
      <c r="D162" s="100"/>
      <c r="E162" s="100"/>
      <c r="F162" s="100"/>
      <c r="G162" s="100"/>
      <c r="H162" s="100"/>
      <c r="I162" s="157"/>
      <c r="J162" s="158"/>
      <c r="K162" s="159"/>
    </row>
    <row r="163" spans="1:11" ht="15" customHeight="1">
      <c r="A163" s="4"/>
      <c r="B163" s="156"/>
      <c r="C163" s="100"/>
      <c r="D163" s="100"/>
      <c r="E163" s="100"/>
      <c r="F163" s="100"/>
      <c r="G163" s="100"/>
      <c r="H163" s="100"/>
      <c r="I163" s="157"/>
      <c r="J163" s="158"/>
      <c r="K163" s="159"/>
    </row>
    <row r="164" spans="1:11" ht="15" customHeight="1">
      <c r="A164" s="4"/>
      <c r="B164" s="156"/>
      <c r="C164" s="100"/>
      <c r="D164" s="100"/>
      <c r="E164" s="100"/>
      <c r="F164" s="100"/>
      <c r="G164" s="100"/>
      <c r="H164" s="100"/>
      <c r="I164" s="157"/>
      <c r="J164" s="158"/>
      <c r="K164" s="159"/>
    </row>
    <row r="165" spans="1:11" ht="15" customHeight="1">
      <c r="A165" s="4"/>
      <c r="B165" s="156"/>
      <c r="C165" s="100"/>
      <c r="D165" s="100"/>
      <c r="E165" s="100"/>
      <c r="F165" s="100"/>
      <c r="G165" s="100"/>
      <c r="H165" s="100"/>
      <c r="I165" s="157"/>
      <c r="J165" s="158"/>
      <c r="K165" s="159"/>
    </row>
    <row r="166" spans="1:11" ht="15" customHeight="1">
      <c r="A166" s="4"/>
      <c r="B166" s="156"/>
      <c r="C166" s="100"/>
      <c r="D166" s="100"/>
      <c r="E166" s="100"/>
      <c r="F166" s="100"/>
      <c r="G166" s="100"/>
      <c r="H166" s="100"/>
      <c r="I166" s="157"/>
      <c r="J166" s="158"/>
      <c r="K166" s="159"/>
    </row>
    <row r="167" spans="1:11" ht="15" customHeight="1">
      <c r="A167" s="4"/>
      <c r="B167" s="156"/>
      <c r="C167" s="100"/>
      <c r="D167" s="100"/>
      <c r="E167" s="100"/>
      <c r="F167" s="100"/>
      <c r="G167" s="100"/>
      <c r="H167" s="100"/>
      <c r="I167" s="157"/>
      <c r="J167" s="158"/>
      <c r="K167" s="159"/>
    </row>
    <row r="168" spans="1:11" ht="15" customHeight="1">
      <c r="A168" s="4"/>
      <c r="B168" s="156"/>
      <c r="C168" s="100"/>
      <c r="D168" s="100"/>
      <c r="E168" s="100"/>
      <c r="F168" s="100"/>
      <c r="G168" s="100"/>
      <c r="H168" s="100"/>
      <c r="I168" s="157"/>
      <c r="J168" s="158"/>
      <c r="K168" s="159"/>
    </row>
    <row r="169" spans="1:11" ht="15" customHeight="1">
      <c r="A169" s="4"/>
      <c r="B169" s="156"/>
      <c r="C169" s="100"/>
      <c r="D169" s="100"/>
      <c r="E169" s="100"/>
      <c r="F169" s="100"/>
      <c r="G169" s="100"/>
      <c r="H169" s="100"/>
      <c r="I169" s="157"/>
      <c r="J169" s="158"/>
      <c r="K169" s="159"/>
    </row>
    <row r="170" spans="1:11" ht="15" customHeight="1">
      <c r="A170" s="4"/>
      <c r="B170" s="156"/>
      <c r="C170" s="100"/>
      <c r="D170" s="100"/>
      <c r="E170" s="100"/>
      <c r="F170" s="100"/>
      <c r="G170" s="100"/>
      <c r="H170" s="100"/>
      <c r="I170" s="157"/>
      <c r="J170" s="158"/>
      <c r="K170" s="159"/>
    </row>
    <row r="171" spans="1:11" ht="15" customHeight="1" thickBot="1">
      <c r="A171" s="6"/>
      <c r="B171" s="171"/>
      <c r="C171" s="172"/>
      <c r="D171" s="172"/>
      <c r="E171" s="172"/>
      <c r="F171" s="172"/>
      <c r="G171" s="172"/>
      <c r="H171" s="172"/>
      <c r="I171" s="173"/>
      <c r="J171" s="174"/>
      <c r="K171" s="175"/>
    </row>
    <row r="172" ht="13.5" thickTop="1"/>
  </sheetData>
  <sheetProtection password="DFFE" sheet="1"/>
  <mergeCells count="322">
    <mergeCell ref="E57:F57"/>
    <mergeCell ref="E58:F58"/>
    <mergeCell ref="C52:D52"/>
    <mergeCell ref="C53:D53"/>
    <mergeCell ref="C54:D54"/>
    <mergeCell ref="C55:D55"/>
    <mergeCell ref="C56:D56"/>
    <mergeCell ref="C57:D57"/>
    <mergeCell ref="C58:D58"/>
    <mergeCell ref="E53:F53"/>
    <mergeCell ref="E54:F54"/>
    <mergeCell ref="E55:F55"/>
    <mergeCell ref="E56:F56"/>
    <mergeCell ref="E49:F49"/>
    <mergeCell ref="E50:F50"/>
    <mergeCell ref="E51:F51"/>
    <mergeCell ref="E52:F52"/>
    <mergeCell ref="E45:F45"/>
    <mergeCell ref="E46:F46"/>
    <mergeCell ref="E47:F47"/>
    <mergeCell ref="E48:F48"/>
    <mergeCell ref="A57:B57"/>
    <mergeCell ref="A58:B58"/>
    <mergeCell ref="C45:D45"/>
    <mergeCell ref="C46:D46"/>
    <mergeCell ref="C47:D47"/>
    <mergeCell ref="C48:D48"/>
    <mergeCell ref="C49:D49"/>
    <mergeCell ref="C50:D50"/>
    <mergeCell ref="C51:D51"/>
    <mergeCell ref="A53:B53"/>
    <mergeCell ref="A54:B54"/>
    <mergeCell ref="A55:B55"/>
    <mergeCell ref="A56:B56"/>
    <mergeCell ref="A49:B49"/>
    <mergeCell ref="A50:B50"/>
    <mergeCell ref="A51:B51"/>
    <mergeCell ref="A52:B52"/>
    <mergeCell ref="A45:B45"/>
    <mergeCell ref="A46:B46"/>
    <mergeCell ref="A47:B47"/>
    <mergeCell ref="A48:B48"/>
    <mergeCell ref="C44:D44"/>
    <mergeCell ref="E44:F44"/>
    <mergeCell ref="A37:B37"/>
    <mergeCell ref="A38:B38"/>
    <mergeCell ref="A39:B39"/>
    <mergeCell ref="A40:B40"/>
    <mergeCell ref="A41:B41"/>
    <mergeCell ref="A42:B42"/>
    <mergeCell ref="A43:B43"/>
    <mergeCell ref="A44:B44"/>
    <mergeCell ref="E43:F43"/>
    <mergeCell ref="C37:D37"/>
    <mergeCell ref="C38:D38"/>
    <mergeCell ref="C39:D39"/>
    <mergeCell ref="C40:D40"/>
    <mergeCell ref="C41:D41"/>
    <mergeCell ref="C42:D42"/>
    <mergeCell ref="C43:D43"/>
    <mergeCell ref="E39:F39"/>
    <mergeCell ref="E40:F40"/>
    <mergeCell ref="G57:H57"/>
    <mergeCell ref="G58:H58"/>
    <mergeCell ref="G55:H55"/>
    <mergeCell ref="G56:H56"/>
    <mergeCell ref="E37:F37"/>
    <mergeCell ref="E38:F38"/>
    <mergeCell ref="G53:H53"/>
    <mergeCell ref="G54:H54"/>
    <mergeCell ref="E41:F41"/>
    <mergeCell ref="E42:F42"/>
    <mergeCell ref="G49:H49"/>
    <mergeCell ref="G50:H50"/>
    <mergeCell ref="G51:H51"/>
    <mergeCell ref="G52:H52"/>
    <mergeCell ref="A35:B36"/>
    <mergeCell ref="C35:D35"/>
    <mergeCell ref="C36:D36"/>
    <mergeCell ref="E35:F35"/>
    <mergeCell ref="E36:F36"/>
    <mergeCell ref="G45:H45"/>
    <mergeCell ref="G46:H46"/>
    <mergeCell ref="G47:H47"/>
    <mergeCell ref="G48:H48"/>
    <mergeCell ref="G37:H37"/>
    <mergeCell ref="G38:H38"/>
    <mergeCell ref="G39:H39"/>
    <mergeCell ref="G40:H40"/>
    <mergeCell ref="G35:H35"/>
    <mergeCell ref="G36:H36"/>
    <mergeCell ref="I35:K35"/>
    <mergeCell ref="I36:K36"/>
    <mergeCell ref="A143:K143"/>
    <mergeCell ref="A144:K149"/>
    <mergeCell ref="G41:H41"/>
    <mergeCell ref="G42:H42"/>
    <mergeCell ref="G43:H43"/>
    <mergeCell ref="G44:H44"/>
    <mergeCell ref="A150:K150"/>
    <mergeCell ref="B140:D140"/>
    <mergeCell ref="G140:H140"/>
    <mergeCell ref="I140:K140"/>
    <mergeCell ref="A151:K151"/>
    <mergeCell ref="A152:K152"/>
    <mergeCell ref="B153:I153"/>
    <mergeCell ref="J153:K153"/>
    <mergeCell ref="B154:I154"/>
    <mergeCell ref="J154:K154"/>
    <mergeCell ref="B155:I155"/>
    <mergeCell ref="J155:K155"/>
    <mergeCell ref="B156:I156"/>
    <mergeCell ref="J156:K156"/>
    <mergeCell ref="B157:I157"/>
    <mergeCell ref="J157:K157"/>
    <mergeCell ref="B158:I158"/>
    <mergeCell ref="J158:K158"/>
    <mergeCell ref="B162:I162"/>
    <mergeCell ref="J162:K162"/>
    <mergeCell ref="B163:I163"/>
    <mergeCell ref="J163:K163"/>
    <mergeCell ref="B159:I159"/>
    <mergeCell ref="J159:K159"/>
    <mergeCell ref="B160:I160"/>
    <mergeCell ref="J160:K160"/>
    <mergeCell ref="B161:I161"/>
    <mergeCell ref="J161:K161"/>
    <mergeCell ref="B164:I164"/>
    <mergeCell ref="J164:K164"/>
    <mergeCell ref="B171:I171"/>
    <mergeCell ref="J171:K171"/>
    <mergeCell ref="B168:I168"/>
    <mergeCell ref="J168:K168"/>
    <mergeCell ref="B169:I169"/>
    <mergeCell ref="J169:K169"/>
    <mergeCell ref="B165:I165"/>
    <mergeCell ref="J165:K165"/>
    <mergeCell ref="B170:I170"/>
    <mergeCell ref="J170:K170"/>
    <mergeCell ref="B166:I166"/>
    <mergeCell ref="J166:K166"/>
    <mergeCell ref="B167:I167"/>
    <mergeCell ref="J167:K167"/>
    <mergeCell ref="B1:K1"/>
    <mergeCell ref="C14:K14"/>
    <mergeCell ref="C15:J16"/>
    <mergeCell ref="A13:K13"/>
    <mergeCell ref="A14:B17"/>
    <mergeCell ref="A6:K6"/>
    <mergeCell ref="C17:K17"/>
    <mergeCell ref="I4:K4"/>
    <mergeCell ref="A7:K7"/>
    <mergeCell ref="A8:K8"/>
    <mergeCell ref="A2:K2"/>
    <mergeCell ref="D3:H3"/>
    <mergeCell ref="D4:H4"/>
    <mergeCell ref="A3:C3"/>
    <mergeCell ref="A4:C4"/>
    <mergeCell ref="A5:K5"/>
    <mergeCell ref="I3:K3"/>
    <mergeCell ref="A9:K9"/>
    <mergeCell ref="B23:E23"/>
    <mergeCell ref="A10:K10"/>
    <mergeCell ref="A11:K11"/>
    <mergeCell ref="A12:K12"/>
    <mergeCell ref="B22:E22"/>
    <mergeCell ref="A19:K19"/>
    <mergeCell ref="A20:K20"/>
    <mergeCell ref="A21:K21"/>
    <mergeCell ref="A18:K18"/>
    <mergeCell ref="B24:E24"/>
    <mergeCell ref="B25:E25"/>
    <mergeCell ref="B26:E26"/>
    <mergeCell ref="G22:I22"/>
    <mergeCell ref="G23:I23"/>
    <mergeCell ref="G24:K24"/>
    <mergeCell ref="G25:K25"/>
    <mergeCell ref="G26:K26"/>
    <mergeCell ref="A27:K27"/>
    <mergeCell ref="A28:E28"/>
    <mergeCell ref="A29:K29"/>
    <mergeCell ref="G28:K28"/>
    <mergeCell ref="I45:K45"/>
    <mergeCell ref="A30:K30"/>
    <mergeCell ref="A31:K31"/>
    <mergeCell ref="A32:K32"/>
    <mergeCell ref="A34:K34"/>
    <mergeCell ref="A33:K33"/>
    <mergeCell ref="I41:K41"/>
    <mergeCell ref="I42:K42"/>
    <mergeCell ref="I43:K43"/>
    <mergeCell ref="I44:K44"/>
    <mergeCell ref="I37:K37"/>
    <mergeCell ref="I38:K38"/>
    <mergeCell ref="I39:K39"/>
    <mergeCell ref="I40:K40"/>
    <mergeCell ref="I46:K46"/>
    <mergeCell ref="I47:K47"/>
    <mergeCell ref="I48:K48"/>
    <mergeCell ref="I49:K49"/>
    <mergeCell ref="I50:K50"/>
    <mergeCell ref="I51:K51"/>
    <mergeCell ref="I52:K52"/>
    <mergeCell ref="I53:K53"/>
    <mergeCell ref="I54:K54"/>
    <mergeCell ref="I55:K55"/>
    <mergeCell ref="I56:K56"/>
    <mergeCell ref="I57:K57"/>
    <mergeCell ref="I58:K58"/>
    <mergeCell ref="I59:K59"/>
    <mergeCell ref="A62:K62"/>
    <mergeCell ref="A63:K63"/>
    <mergeCell ref="A61:K61"/>
    <mergeCell ref="A59:H59"/>
    <mergeCell ref="A60:K60"/>
    <mergeCell ref="B64:H64"/>
    <mergeCell ref="A65:K65"/>
    <mergeCell ref="I64:K64"/>
    <mergeCell ref="A66:C66"/>
    <mergeCell ref="D66:K66"/>
    <mergeCell ref="A67:K67"/>
    <mergeCell ref="A68:D68"/>
    <mergeCell ref="E68:K68"/>
    <mergeCell ref="A69:D69"/>
    <mergeCell ref="E69:K69"/>
    <mergeCell ref="A70:D70"/>
    <mergeCell ref="E74:K74"/>
    <mergeCell ref="E73:K73"/>
    <mergeCell ref="E72:K72"/>
    <mergeCell ref="E71:K71"/>
    <mergeCell ref="E70:K70"/>
    <mergeCell ref="A74:D74"/>
    <mergeCell ref="A73:D73"/>
    <mergeCell ref="A72:D72"/>
    <mergeCell ref="A71:D71"/>
    <mergeCell ref="A75:K75"/>
    <mergeCell ref="A76:D76"/>
    <mergeCell ref="A77:D77"/>
    <mergeCell ref="E76:K76"/>
    <mergeCell ref="E77:K77"/>
    <mergeCell ref="A78:K78"/>
    <mergeCell ref="A79:K79"/>
    <mergeCell ref="A81:K81"/>
    <mergeCell ref="A80:C80"/>
    <mergeCell ref="D80:K80"/>
    <mergeCell ref="A84:K84"/>
    <mergeCell ref="A88:K88"/>
    <mergeCell ref="A89:K89"/>
    <mergeCell ref="A91:K91"/>
    <mergeCell ref="A85:D85"/>
    <mergeCell ref="E85:K85"/>
    <mergeCell ref="E86:K86"/>
    <mergeCell ref="E87:K87"/>
    <mergeCell ref="A92:K92"/>
    <mergeCell ref="A82:D82"/>
    <mergeCell ref="A83:D83"/>
    <mergeCell ref="A90:D90"/>
    <mergeCell ref="E82:K82"/>
    <mergeCell ref="E83:K83"/>
    <mergeCell ref="E90:F90"/>
    <mergeCell ref="G90:K90"/>
    <mergeCell ref="A87:D87"/>
    <mergeCell ref="A86:D86"/>
    <mergeCell ref="A93:K93"/>
    <mergeCell ref="A96:K96"/>
    <mergeCell ref="A97:K97"/>
    <mergeCell ref="A94:K94"/>
    <mergeCell ref="A95:C95"/>
    <mergeCell ref="D95:K95"/>
    <mergeCell ref="A101:K101"/>
    <mergeCell ref="A100:K100"/>
    <mergeCell ref="A98:C98"/>
    <mergeCell ref="A99:K99"/>
    <mergeCell ref="D98:E98"/>
    <mergeCell ref="F98:G98"/>
    <mergeCell ref="J98:K98"/>
    <mergeCell ref="H98:I98"/>
    <mergeCell ref="A102:K102"/>
    <mergeCell ref="A105:K105"/>
    <mergeCell ref="A107:K107"/>
    <mergeCell ref="A106:C106"/>
    <mergeCell ref="D106:K106"/>
    <mergeCell ref="B103:K103"/>
    <mergeCell ref="B104:K104"/>
    <mergeCell ref="D108:K108"/>
    <mergeCell ref="F118:G119"/>
    <mergeCell ref="J118:K119"/>
    <mergeCell ref="D118:E119"/>
    <mergeCell ref="H118:I119"/>
    <mergeCell ref="A110:K110"/>
    <mergeCell ref="A112:K112"/>
    <mergeCell ref="A114:K114"/>
    <mergeCell ref="A111:K111"/>
    <mergeCell ref="A108:C108"/>
    <mergeCell ref="A109:C109"/>
    <mergeCell ref="A118:A119"/>
    <mergeCell ref="B118:C119"/>
    <mergeCell ref="A116:K116"/>
    <mergeCell ref="A117:K117"/>
    <mergeCell ref="A115:K115"/>
    <mergeCell ref="D113:K113"/>
    <mergeCell ref="A113:C113"/>
    <mergeCell ref="D109:K109"/>
    <mergeCell ref="A133:K133"/>
    <mergeCell ref="A122:K122"/>
    <mergeCell ref="A120:K120"/>
    <mergeCell ref="A121:K121"/>
    <mergeCell ref="A123:K123"/>
    <mergeCell ref="A124:K124"/>
    <mergeCell ref="A125:K125"/>
    <mergeCell ref="A126:K131"/>
    <mergeCell ref="A132:K132"/>
    <mergeCell ref="A134:K134"/>
    <mergeCell ref="A135:K135"/>
    <mergeCell ref="A142:K142"/>
    <mergeCell ref="A138:K138"/>
    <mergeCell ref="A141:K141"/>
    <mergeCell ref="A136:K136"/>
    <mergeCell ref="B137:D137"/>
    <mergeCell ref="G137:H137"/>
    <mergeCell ref="I137:K137"/>
    <mergeCell ref="A139:K139"/>
  </mergeCells>
  <printOptions horizontalCentered="1"/>
  <pageMargins left="0.4" right="0.4" top="1.75" bottom="0.5" header="0.5" footer="0.3"/>
  <pageSetup horizontalDpi="600" verticalDpi="600" orientation="portrait" scale="75" r:id="rId3"/>
  <headerFooter alignWithMargins="0">
    <oddHeader>&amp;L&amp;G&amp;C&amp;"Arial,Bold"&amp;16
CHAPTER 4
ESTIMATING CORNER FIRE
FLAME HEIGHT&amp;R&amp;"Arial,Bold"&amp;16
Version 1805.1
(SI Units)</oddHeader>
    <oddFooter>&amp;L&amp;F&amp;CPage &amp;P of &amp;N&amp;R&amp;D  &amp;T</oddFooter>
  </headerFooter>
  <rowBreaks count="2" manualBreakCount="2">
    <brk id="60" max="255" man="1"/>
    <brk id="99"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2010-06-18T20:09:45Z</cp:lastPrinted>
  <dcterms:created xsi:type="dcterms:W3CDTF">2001-04-10T10:59:19Z</dcterms:created>
  <dcterms:modified xsi:type="dcterms:W3CDTF">2013-05-02T15:01:16Z</dcterms:modified>
  <cp:category/>
  <cp:version/>
  <cp:contentType/>
  <cp:contentStatus/>
</cp:coreProperties>
</file>