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7400" windowHeight="11730" activeTab="0"/>
  </bookViews>
  <sheets>
    <sheet name="HRR-Calculations" sheetId="1" r:id="rId1"/>
  </sheets>
  <definedNames>
    <definedName name="_xlnm.Print_Area" localSheetId="0">'HRR-Calculations'!$A$6:$K$216</definedName>
  </definedNames>
  <calcPr fullCalcOnLoad="1"/>
</workbook>
</file>

<file path=xl/comments1.xml><?xml version="1.0" encoding="utf-8"?>
<comments xmlns="http://schemas.openxmlformats.org/spreadsheetml/2006/main">
  <authors>
    <author>usnrc</author>
  </authors>
  <commentList>
    <comment ref="F25"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<sst xmlns="http://schemas.openxmlformats.org/spreadsheetml/2006/main" count="228" uniqueCount="187">
  <si>
    <t>m</t>
  </si>
  <si>
    <t>kW</t>
  </si>
  <si>
    <t>sec</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</si>
  <si>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</si>
  <si>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</si>
  <si>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</si>
  <si>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</si>
  <si>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</si>
  <si>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</si>
  <si>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</si>
  <si>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</si>
  <si>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</si>
  <si>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</si>
  <si>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</si>
  <si>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</si>
  <si>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</si>
  <si>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</si>
  <si>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</si>
  <si>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</si>
  <si>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</si>
  <si>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</si>
  <si>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</si>
  <si>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</si>
  <si>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</si>
  <si>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</si>
  <si>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</si>
  <si>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</si>
  <si>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ESTIMATING POOL FIRE HEAT RELEASE RATE</t>
  </si>
  <si>
    <t>Heat Release Rate Calculation</t>
  </si>
  <si>
    <t xml:space="preserve">Q = </t>
  </si>
  <si>
    <t>ESTIMATING POOL FIRE BURNING DURATION</t>
  </si>
  <si>
    <t>Burning Duration Calculation</t>
  </si>
  <si>
    <t>minutes</t>
  </si>
  <si>
    <t>ESTIMATING POOL FIRE FLAME HEIGHT</t>
  </si>
  <si>
    <t>Pool Fire Flame Height Calculation</t>
  </si>
  <si>
    <t>ft</t>
  </si>
  <si>
    <t>Note that a liquid pool fire with a given amount of fuel can burn for long periods of time over small area or for</t>
  </si>
  <si>
    <t>short periods of time over a large area.</t>
  </si>
  <si>
    <t>Calculation for Regression Rate</t>
  </si>
  <si>
    <t>m/sec</t>
  </si>
  <si>
    <t>Diesel</t>
  </si>
  <si>
    <t>Lube Oil</t>
  </si>
  <si>
    <t>Pool Fire Diameter Calculation</t>
  </si>
  <si>
    <t xml:space="preserve">D = </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</si>
  <si>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</si>
  <si>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Fuel Spill Volume (V)</t>
  </si>
  <si>
    <r>
      <t>Fuel Spill Area or Dike Area (A</t>
    </r>
    <r>
      <rPr>
        <vertAlign val="subscript"/>
        <sz val="10"/>
        <color indexed="10"/>
        <rFont val="Arial"/>
        <family val="2"/>
      </rPr>
      <t>dike</t>
    </r>
    <r>
      <rPr>
        <sz val="10"/>
        <color indexed="10"/>
        <rFont val="Arial"/>
        <family val="2"/>
      </rPr>
      <t>)</t>
    </r>
  </si>
  <si>
    <r>
      <t>Fuel Density (</t>
    </r>
    <r>
      <rPr>
        <sz val="10"/>
        <color indexed="10"/>
        <rFont val="Symbol"/>
        <family val="1"/>
      </rPr>
      <t>r</t>
    </r>
    <r>
      <rPr>
        <sz val="10"/>
        <color indexed="10"/>
        <rFont val="Arial"/>
        <family val="2"/>
      </rPr>
      <t>)</t>
    </r>
  </si>
  <si>
    <t>Density</t>
  </si>
  <si>
    <t>THERMAL PROPERTIES DATA</t>
  </si>
  <si>
    <t>localized heating to achieve ignition)</t>
  </si>
  <si>
    <t>METHOD OF HESKESTAD</t>
  </si>
  <si>
    <t>METHOD OF THOMAS</t>
  </si>
  <si>
    <t>Gravitational Acceleration (g)</t>
  </si>
  <si>
    <t>Heat of Combustion</t>
  </si>
  <si>
    <t>Select Fuel Type</t>
  </si>
  <si>
    <t>(Liquids with relatively high flash point, like transformer oil, require</t>
  </si>
  <si>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3-197.</t>
    </r>
  </si>
  <si>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2-10.</t>
    </r>
  </si>
  <si>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3-204.</t>
    </r>
  </si>
  <si>
    <r>
      <t>Click</t>
    </r>
    <r>
      <rPr>
        <sz val="8"/>
        <color indexed="48"/>
        <rFont val="Arial"/>
        <family val="2"/>
      </rPr>
      <t xml:space="preserve"> </t>
    </r>
    <r>
      <rPr>
        <b/>
        <sz val="10"/>
        <color indexed="48"/>
        <rFont val="Arial"/>
        <family val="2"/>
      </rPr>
      <t>on selection</t>
    </r>
  </si>
  <si>
    <r>
      <t>m" (kg/m</t>
    </r>
    <r>
      <rPr>
        <vertAlign val="superscript"/>
        <sz val="10"/>
        <color indexed="12"/>
        <rFont val="Arial"/>
        <family val="2"/>
      </rPr>
      <t>2</t>
    </r>
    <r>
      <rPr>
        <sz val="10"/>
        <color indexed="12"/>
        <rFont val="Arial"/>
        <family val="2"/>
      </rPr>
      <t>-sec)</t>
    </r>
  </si>
  <si>
    <r>
      <t>D</t>
    </r>
    <r>
      <rPr>
        <sz val="10"/>
        <color indexed="12"/>
        <rFont val="Arial"/>
        <family val="2"/>
      </rPr>
      <t>H</t>
    </r>
    <r>
      <rPr>
        <vertAlign val="subscript"/>
        <sz val="10"/>
        <color indexed="12"/>
        <rFont val="Arial"/>
        <family val="2"/>
      </rPr>
      <t>c,eff</t>
    </r>
    <r>
      <rPr>
        <sz val="10"/>
        <color indexed="12"/>
        <rFont val="Arial"/>
        <family val="2"/>
      </rPr>
      <t xml:space="preserve"> (kJ/kg)</t>
    </r>
  </si>
  <si>
    <r>
      <t>r</t>
    </r>
    <r>
      <rPr>
        <sz val="10"/>
        <color indexed="12"/>
        <rFont val="Arial"/>
        <family val="2"/>
      </rPr>
      <t xml:space="preserve"> (kg/m</t>
    </r>
    <r>
      <rPr>
        <vertAlign val="superscript"/>
        <sz val="10"/>
        <color indexed="12"/>
        <rFont val="Arial"/>
        <family val="2"/>
      </rPr>
      <t>3</t>
    </r>
    <r>
      <rPr>
        <sz val="10"/>
        <color indexed="12"/>
        <rFont val="Arial"/>
        <family val="2"/>
      </rPr>
      <t>)</t>
    </r>
  </si>
  <si>
    <t>Q (kW)</t>
  </si>
  <si>
    <r>
      <t>Area (ft</t>
    </r>
    <r>
      <rPr>
        <b/>
        <vertAlign val="superscript"/>
        <sz val="10"/>
        <rFont val="Arial"/>
        <family val="2"/>
      </rPr>
      <t>2</t>
    </r>
    <r>
      <rPr>
        <b/>
        <sz val="10"/>
        <rFont val="Arial"/>
        <family val="2"/>
      </rPr>
      <t>)</t>
    </r>
  </si>
  <si>
    <r>
      <t>H</t>
    </r>
    <r>
      <rPr>
        <b/>
        <vertAlign val="subscript"/>
        <sz val="10"/>
        <rFont val="Arial"/>
        <family val="2"/>
      </rPr>
      <t>f</t>
    </r>
    <r>
      <rPr>
        <b/>
        <sz val="10"/>
        <rFont val="Arial"/>
        <family val="2"/>
      </rPr>
      <t xml:space="preserve"> (ft) (Thomas)</t>
    </r>
  </si>
  <si>
    <t>ESTIMATING POOL FIRE RESULTS FOR RANDOM SIZE SPILLS USING INPUT PARAMETERS</t>
  </si>
  <si>
    <t>Prepared by:</t>
  </si>
  <si>
    <t>Date</t>
  </si>
  <si>
    <t>Checked by:</t>
  </si>
  <si>
    <r>
      <t>Scroll</t>
    </r>
    <r>
      <rPr>
        <b/>
        <sz val="10"/>
        <color indexed="48"/>
        <rFont val="Arial"/>
        <family val="2"/>
      </rPr>
      <t xml:space="preserve"> to desired fuel type</t>
    </r>
  </si>
  <si>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</si>
  <si>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t>561 Silicon Transformer Fluid</t>
  </si>
  <si>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</si>
  <si>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3-25.</t>
    </r>
  </si>
  <si>
    <t>Parameters in YELLOW CELLS are Entered by the User.</t>
  </si>
  <si>
    <r>
      <t xml:space="preserve">                                                  </t>
    </r>
    <r>
      <rPr>
        <b/>
        <sz val="10"/>
        <color indexed="57"/>
        <rFont val="Arial"/>
        <family val="2"/>
      </rPr>
      <t>BURNING RATE DATA FOR LIQUID HYDROCARBON FUELS</t>
    </r>
  </si>
  <si>
    <t>Btu/sec</t>
  </si>
  <si>
    <t>Calculate</t>
  </si>
  <si>
    <t>User Specified Value</t>
  </si>
  <si>
    <t>Enter Value</t>
  </si>
  <si>
    <t>Revision Log</t>
  </si>
  <si>
    <t>1805.0</t>
  </si>
  <si>
    <t xml:space="preserve">                                  Description of Revision</t>
  </si>
  <si>
    <r>
      <t>Ambient Air Temperature (T</t>
    </r>
    <r>
      <rPr>
        <vertAlign val="subscript"/>
        <sz val="10"/>
        <color indexed="10"/>
        <rFont val="Arial"/>
        <family val="2"/>
      </rPr>
      <t>a</t>
    </r>
    <r>
      <rPr>
        <sz val="10"/>
        <color indexed="10"/>
        <rFont val="Arial"/>
        <family val="2"/>
      </rPr>
      <t>)</t>
    </r>
  </si>
  <si>
    <t>°C</t>
  </si>
  <si>
    <r>
      <t>Ambient Air Density (</t>
    </r>
    <r>
      <rPr>
        <sz val="10"/>
        <color indexed="10"/>
        <rFont val="Symbol"/>
        <family val="1"/>
      </rPr>
      <t>r</t>
    </r>
    <r>
      <rPr>
        <vertAlign val="subscript"/>
        <sz val="10"/>
        <color indexed="10"/>
        <rFont val="Arial"/>
        <family val="2"/>
      </rPr>
      <t>a</t>
    </r>
    <r>
      <rPr>
        <sz val="10"/>
        <color indexed="10"/>
        <rFont val="Arial"/>
        <family val="2"/>
      </rPr>
      <t>)</t>
    </r>
  </si>
  <si>
    <t>K</t>
  </si>
  <si>
    <r>
      <t>Note:  Air density will automatically correct with Ambient Air Temperature (T</t>
    </r>
    <r>
      <rPr>
        <vertAlign val="subscript"/>
        <sz val="10"/>
        <color indexed="48"/>
        <rFont val="Arial"/>
        <family val="2"/>
      </rPr>
      <t>a</t>
    </r>
    <r>
      <rPr>
        <sz val="10"/>
        <color indexed="48"/>
        <rFont val="Arial"/>
        <family val="2"/>
      </rPr>
      <t>) Input</t>
    </r>
  </si>
  <si>
    <r>
      <t>Empirical Constant (k</t>
    </r>
    <r>
      <rPr>
        <sz val="10"/>
        <color indexed="10"/>
        <rFont val="Symbol"/>
        <family val="1"/>
      </rPr>
      <t>b</t>
    </r>
    <r>
      <rPr>
        <sz val="10"/>
        <color indexed="10"/>
        <rFont val="Arial"/>
        <family val="2"/>
      </rPr>
      <t>)</t>
    </r>
  </si>
  <si>
    <t>Empirical Constant</t>
  </si>
  <si>
    <r>
      <t>t</t>
    </r>
    <r>
      <rPr>
        <b/>
        <vertAlign val="subscript"/>
        <sz val="10"/>
        <rFont val="Arial"/>
        <family val="2"/>
      </rPr>
      <t>b</t>
    </r>
    <r>
      <rPr>
        <b/>
        <sz val="10"/>
        <rFont val="Arial"/>
        <family val="2"/>
      </rPr>
      <t xml:space="preserve"> (sec)</t>
    </r>
  </si>
  <si>
    <r>
      <t>H</t>
    </r>
    <r>
      <rPr>
        <b/>
        <vertAlign val="subscript"/>
        <sz val="10"/>
        <rFont val="Arial"/>
        <family val="2"/>
      </rPr>
      <t>f</t>
    </r>
    <r>
      <rPr>
        <b/>
        <sz val="10"/>
        <rFont val="Arial"/>
        <family val="2"/>
      </rPr>
      <t xml:space="preserve"> (ft) (Heskestad)</t>
    </r>
  </si>
  <si>
    <t>Diameter (m)</t>
  </si>
  <si>
    <r>
      <t>Area (m</t>
    </r>
    <r>
      <rPr>
        <b/>
        <vertAlign val="superscript"/>
        <sz val="10"/>
        <rFont val="Arial"/>
        <family val="2"/>
      </rPr>
      <t>2</t>
    </r>
    <r>
      <rPr>
        <b/>
        <sz val="10"/>
        <rFont val="Arial"/>
        <family val="2"/>
      </rPr>
      <t>)</t>
    </r>
  </si>
  <si>
    <t>Original issue with final text.</t>
  </si>
  <si>
    <r>
      <t>m</t>
    </r>
    <r>
      <rPr>
        <vertAlign val="superscript"/>
        <sz val="8"/>
        <color indexed="9"/>
        <rFont val="Arial"/>
        <family val="2"/>
      </rPr>
      <t>3</t>
    </r>
  </si>
  <si>
    <r>
      <t>m</t>
    </r>
    <r>
      <rPr>
        <vertAlign val="superscript"/>
        <sz val="8"/>
        <color indexed="9"/>
        <rFont val="Arial"/>
        <family val="2"/>
      </rPr>
      <t>2</t>
    </r>
  </si>
  <si>
    <t>Version 1805.1</t>
  </si>
  <si>
    <t>(English Units)</t>
  </si>
  <si>
    <t>The following calculations estimate the hot gas layer temperature and smoke layer height in enclosure fire.</t>
  </si>
  <si>
    <t>Parameters in GREEN CELLS are Automatically Selected from the DROP DOWN MENU for the Material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</si>
  <si>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</si>
  <si>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</si>
  <si>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Answer</t>
  </si>
  <si>
    <t xml:space="preserve">       CHAPTER 3. ESTIMATING BURNING CHARACTERISTICS</t>
  </si>
  <si>
    <t>OF LIQUID POOL FIRE, HEAT RELEASE RATE,</t>
  </si>
  <si>
    <t>BURNING DURATION, AND FLAME HEIGHT</t>
  </si>
  <si>
    <r>
      <t>H</t>
    </r>
    <r>
      <rPr>
        <b/>
        <vertAlign val="subscript"/>
        <sz val="18"/>
        <rFont val="Arial"/>
        <family val="2"/>
      </rPr>
      <t xml:space="preserve">f </t>
    </r>
    <r>
      <rPr>
        <b/>
        <sz val="18"/>
        <rFont val="Arial"/>
        <family val="2"/>
      </rPr>
      <t>=</t>
    </r>
  </si>
  <si>
    <t>NOTE:</t>
  </si>
  <si>
    <t>The above calculations are based on principles developed in the Structural Design for Fire Safety, 2001.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</si>
  <si>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Date:</t>
  </si>
  <si>
    <t>Organization:</t>
  </si>
  <si>
    <t>Additional Information:</t>
  </si>
  <si>
    <t>Project / Inspection Title:</t>
  </si>
  <si>
    <t>INPUT PARAMETERS</t>
  </si>
  <si>
    <r>
      <t>Q = m"</t>
    </r>
    <r>
      <rPr>
        <b/>
        <sz val="18"/>
        <color indexed="57"/>
        <rFont val="Symbol"/>
        <family val="1"/>
      </rPr>
      <t>D</t>
    </r>
    <r>
      <rPr>
        <b/>
        <sz val="18"/>
        <color indexed="57"/>
        <rFont val="Arial"/>
        <family val="2"/>
      </rPr>
      <t>H</t>
    </r>
    <r>
      <rPr>
        <b/>
        <vertAlign val="subscript"/>
        <sz val="18"/>
        <color indexed="57"/>
        <rFont val="Arial"/>
        <family val="2"/>
      </rPr>
      <t xml:space="preserve">c,eff </t>
    </r>
    <r>
      <rPr>
        <b/>
        <sz val="18"/>
        <color indexed="57"/>
        <rFont val="Arial"/>
        <family val="2"/>
      </rPr>
      <t>(1 - e</t>
    </r>
    <r>
      <rPr>
        <b/>
        <vertAlign val="superscript"/>
        <sz val="18"/>
        <color indexed="57"/>
        <rFont val="Arial"/>
        <family val="2"/>
      </rPr>
      <t>-k</t>
    </r>
    <r>
      <rPr>
        <b/>
        <vertAlign val="superscript"/>
        <sz val="18"/>
        <color indexed="57"/>
        <rFont val="Symbol"/>
        <family val="1"/>
      </rPr>
      <t xml:space="preserve">b </t>
    </r>
    <r>
      <rPr>
        <b/>
        <vertAlign val="superscript"/>
        <sz val="18"/>
        <color indexed="57"/>
        <rFont val="Arial"/>
        <family val="2"/>
      </rPr>
      <t>D</t>
    </r>
    <r>
      <rPr>
        <b/>
        <sz val="18"/>
        <color indexed="57"/>
        <rFont val="Arial"/>
        <family val="2"/>
      </rPr>
      <t>) A</t>
    </r>
    <r>
      <rPr>
        <b/>
        <vertAlign val="subscript"/>
        <sz val="18"/>
        <color indexed="57"/>
        <rFont val="Arial"/>
        <family val="2"/>
      </rPr>
      <t>dike</t>
    </r>
  </si>
  <si>
    <t>pool fire heat release rate (kW)</t>
  </si>
  <si>
    <r>
      <t xml:space="preserve"> mass burning rate of fuel per unit surface area (kg/m</t>
    </r>
    <r>
      <rPr>
        <vertAlign val="superscript"/>
        <sz val="10"/>
        <color indexed="57"/>
        <rFont val="Arial"/>
        <family val="2"/>
      </rPr>
      <t>2</t>
    </r>
    <r>
      <rPr>
        <sz val="10"/>
        <color indexed="57"/>
        <rFont val="Arial"/>
        <family val="2"/>
      </rPr>
      <t>-sec)</t>
    </r>
  </si>
  <si>
    <t>m" =</t>
  </si>
  <si>
    <t>effective heat of combustion of fuel (kJ/kg)</t>
  </si>
  <si>
    <r>
      <t>surface area of pool fire (area involved in vaporization) (m</t>
    </r>
    <r>
      <rPr>
        <vertAlign val="superscript"/>
        <sz val="10"/>
        <color indexed="57"/>
        <rFont val="Arial"/>
        <family val="2"/>
      </rPr>
      <t>2</t>
    </r>
    <r>
      <rPr>
        <sz val="10"/>
        <color indexed="57"/>
        <rFont val="Arial"/>
        <family val="2"/>
      </rPr>
      <t>)</t>
    </r>
  </si>
  <si>
    <t>diameter of pool fire (diameter involved in vaporization, circular pool is assumed) (m)</t>
  </si>
  <si>
    <r>
      <t>empirical constant (m</t>
    </r>
    <r>
      <rPr>
        <vertAlign val="superscript"/>
        <sz val="10"/>
        <color indexed="57"/>
        <rFont val="Arial"/>
        <family val="2"/>
      </rPr>
      <t>-1</t>
    </r>
    <r>
      <rPr>
        <sz val="10"/>
        <color indexed="57"/>
        <rFont val="Arial"/>
        <family val="2"/>
      </rPr>
      <t>)</t>
    </r>
  </si>
  <si>
    <r>
      <t>DH</t>
    </r>
    <r>
      <rPr>
        <vertAlign val="subscript"/>
        <sz val="10"/>
        <color indexed="57"/>
        <rFont val="Arial"/>
        <family val="2"/>
      </rPr>
      <t>c,eff</t>
    </r>
    <r>
      <rPr>
        <sz val="10"/>
        <color indexed="57"/>
        <rFont val="Arial"/>
        <family val="2"/>
      </rPr>
      <t xml:space="preserve"> = </t>
    </r>
  </si>
  <si>
    <r>
      <t>A</t>
    </r>
    <r>
      <rPr>
        <vertAlign val="subscript"/>
        <sz val="10"/>
        <color indexed="57"/>
        <rFont val="Arial"/>
        <family val="2"/>
      </rPr>
      <t>f</t>
    </r>
    <r>
      <rPr>
        <sz val="10"/>
        <color indexed="57"/>
        <rFont val="Arial"/>
        <family val="2"/>
      </rPr>
      <t xml:space="preserve"> = A</t>
    </r>
    <r>
      <rPr>
        <vertAlign val="subscript"/>
        <sz val="10"/>
        <color indexed="57"/>
        <rFont val="Arial"/>
        <family val="2"/>
      </rPr>
      <t>dike</t>
    </r>
    <r>
      <rPr>
        <sz val="10"/>
        <color indexed="57"/>
        <rFont val="Arial"/>
        <family val="2"/>
      </rPr>
      <t xml:space="preserve"> = </t>
    </r>
  </si>
  <si>
    <t>Q =</t>
  </si>
  <si>
    <t>kb =</t>
  </si>
  <si>
    <t>D =</t>
  </si>
  <si>
    <t>Adike =</t>
  </si>
  <si>
    <r>
      <t>surface area of pool fire (m</t>
    </r>
    <r>
      <rPr>
        <vertAlign val="superscript"/>
        <sz val="10"/>
        <color indexed="57"/>
        <rFont val="Arial"/>
        <family val="2"/>
      </rPr>
      <t>2</t>
    </r>
    <r>
      <rPr>
        <sz val="10"/>
        <color indexed="57"/>
        <rFont val="Arial"/>
        <family val="2"/>
      </rPr>
      <t xml:space="preserve">)  </t>
    </r>
  </si>
  <si>
    <r>
      <t>D = √(4A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</si>
  <si>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dike</t>
    </r>
  </si>
  <si>
    <r>
      <t>t</t>
    </r>
    <r>
      <rPr>
        <b/>
        <vertAlign val="subscript"/>
        <sz val="18"/>
        <color indexed="57"/>
        <rFont val="Arial"/>
        <family val="2"/>
      </rPr>
      <t xml:space="preserve">b </t>
    </r>
    <r>
      <rPr>
        <b/>
        <sz val="18"/>
        <color indexed="57"/>
        <rFont val="Arial"/>
        <family val="2"/>
      </rPr>
      <t xml:space="preserve">= 4V / </t>
    </r>
    <r>
      <rPr>
        <b/>
        <sz val="18"/>
        <color indexed="57"/>
        <rFont val="Symbol"/>
        <family val="1"/>
      </rPr>
      <t>p</t>
    </r>
    <r>
      <rPr>
        <b/>
        <sz val="18"/>
        <color indexed="57"/>
        <rFont val="Arial"/>
        <family val="2"/>
      </rPr>
      <t>D</t>
    </r>
    <r>
      <rPr>
        <b/>
        <vertAlign val="superscript"/>
        <sz val="18"/>
        <color indexed="57"/>
        <rFont val="Arial"/>
        <family val="2"/>
      </rPr>
      <t>2</t>
    </r>
    <r>
      <rPr>
        <b/>
        <sz val="18"/>
        <color indexed="57"/>
        <rFont val="Symbol"/>
        <family val="1"/>
      </rPr>
      <t>n</t>
    </r>
  </si>
  <si>
    <t>V =</t>
  </si>
  <si>
    <t>pool diameter (m)</t>
  </si>
  <si>
    <r>
      <t>t</t>
    </r>
    <r>
      <rPr>
        <vertAlign val="subscript"/>
        <sz val="10"/>
        <color indexed="57"/>
        <rFont val="Arial"/>
        <family val="2"/>
      </rPr>
      <t>b</t>
    </r>
    <r>
      <rPr>
        <sz val="10"/>
        <color indexed="57"/>
        <rFont val="Arial"/>
        <family val="2"/>
      </rPr>
      <t xml:space="preserve"> =</t>
    </r>
  </si>
  <si>
    <r>
      <rPr>
        <sz val="10"/>
        <color indexed="57"/>
        <rFont val="Symbol"/>
        <family val="1"/>
      </rPr>
      <t xml:space="preserve">n </t>
    </r>
    <r>
      <rPr>
        <sz val="10"/>
        <color indexed="57"/>
        <rFont val="Arial"/>
        <family val="2"/>
      </rPr>
      <t>=</t>
    </r>
  </si>
  <si>
    <t>burning duration of pool fire (sec)</t>
  </si>
  <si>
    <r>
      <t>volume of liquid (m</t>
    </r>
    <r>
      <rPr>
        <vertAlign val="superscript"/>
        <sz val="10"/>
        <color indexed="57"/>
        <rFont val="Arial"/>
        <family val="2"/>
      </rPr>
      <t>3</t>
    </r>
    <r>
      <rPr>
        <sz val="10"/>
        <color indexed="57"/>
        <rFont val="Arial"/>
        <family val="2"/>
      </rPr>
      <t>)</t>
    </r>
  </si>
  <si>
    <t>regression rate (m/sec)</t>
  </si>
  <si>
    <r>
      <t>n</t>
    </r>
    <r>
      <rPr>
        <b/>
        <sz val="16"/>
        <color indexed="57"/>
        <rFont val="Arial"/>
        <family val="2"/>
      </rPr>
      <t xml:space="preserve"> =</t>
    </r>
  </si>
  <si>
    <r>
      <t>mass burning rate of fuel (kg/m</t>
    </r>
    <r>
      <rPr>
        <vertAlign val="superscript"/>
        <sz val="10"/>
        <color indexed="57"/>
        <rFont val="Arial"/>
        <family val="2"/>
      </rPr>
      <t>2</t>
    </r>
    <r>
      <rPr>
        <sz val="10"/>
        <color indexed="57"/>
        <rFont val="Arial"/>
        <family val="2"/>
      </rPr>
      <t>-sec)</t>
    </r>
  </si>
  <si>
    <r>
      <rPr>
        <sz val="10"/>
        <color indexed="57"/>
        <rFont val="Arial"/>
        <family val="2"/>
      </rPr>
      <t>liquid fuel density (kg/m</t>
    </r>
    <r>
      <rPr>
        <vertAlign val="superscript"/>
        <sz val="10"/>
        <color indexed="57"/>
        <rFont val="Arial"/>
        <family val="2"/>
      </rPr>
      <t>3</t>
    </r>
    <r>
      <rPr>
        <sz val="10"/>
        <color indexed="57"/>
        <rFont val="Arial"/>
        <family val="2"/>
      </rPr>
      <t>)</t>
    </r>
  </si>
  <si>
    <r>
      <rPr>
        <sz val="10"/>
        <color indexed="57"/>
        <rFont val="Symbol"/>
        <family val="1"/>
      </rPr>
      <t>n</t>
    </r>
    <r>
      <rPr>
        <sz val="10"/>
        <color indexed="57"/>
        <rFont val="Arial"/>
        <family val="2"/>
      </rPr>
      <t xml:space="preserve"> =</t>
    </r>
  </si>
  <si>
    <r>
      <rPr>
        <sz val="10"/>
        <color indexed="57"/>
        <rFont val="Symbol"/>
        <family val="1"/>
      </rPr>
      <t xml:space="preserve">r </t>
    </r>
    <r>
      <rPr>
        <sz val="10"/>
        <color indexed="57"/>
        <rFont val="Arial"/>
        <family val="2"/>
      </rPr>
      <t xml:space="preserve">= </t>
    </r>
  </si>
  <si>
    <r>
      <rPr>
        <b/>
        <sz val="16"/>
        <color indexed="57"/>
        <rFont val="Symbol"/>
        <family val="1"/>
      </rPr>
      <t xml:space="preserve">n </t>
    </r>
    <r>
      <rPr>
        <b/>
        <sz val="16"/>
        <color indexed="57"/>
        <rFont val="Arial"/>
        <family val="2"/>
      </rPr>
      <t>= m"</t>
    </r>
    <r>
      <rPr>
        <b/>
        <sz val="16"/>
        <color indexed="57"/>
        <rFont val="Symbol"/>
        <family val="1"/>
      </rPr>
      <t>/r</t>
    </r>
  </si>
  <si>
    <r>
      <rPr>
        <b/>
        <sz val="16"/>
        <color indexed="57"/>
        <rFont val="Arial"/>
        <family val="2"/>
      </rPr>
      <t>A</t>
    </r>
    <r>
      <rPr>
        <b/>
        <vertAlign val="subscript"/>
        <sz val="16"/>
        <color indexed="57"/>
        <rFont val="Arial"/>
        <family val="2"/>
      </rPr>
      <t>dike</t>
    </r>
    <r>
      <rPr>
        <b/>
        <sz val="16"/>
        <color indexed="57"/>
        <rFont val="Symbol"/>
        <family val="1"/>
      </rPr>
      <t xml:space="preserve"> = p</t>
    </r>
    <r>
      <rPr>
        <b/>
        <sz val="16"/>
        <color indexed="57"/>
        <rFont val="Arial"/>
        <family val="2"/>
      </rPr>
      <t>D</t>
    </r>
    <r>
      <rPr>
        <b/>
        <vertAlign val="superscript"/>
        <sz val="16"/>
        <color indexed="57"/>
        <rFont val="Arial"/>
        <family val="2"/>
      </rPr>
      <t>2</t>
    </r>
    <r>
      <rPr>
        <b/>
        <sz val="16"/>
        <color indexed="57"/>
        <rFont val="Arial"/>
        <family val="2"/>
      </rPr>
      <t>/4</t>
    </r>
  </si>
  <si>
    <r>
      <t>t</t>
    </r>
    <r>
      <rPr>
        <b/>
        <vertAlign val="subscript"/>
        <sz val="16"/>
        <color indexed="57"/>
        <rFont val="Arial"/>
        <family val="2"/>
      </rPr>
      <t xml:space="preserve">b </t>
    </r>
    <r>
      <rPr>
        <b/>
        <sz val="16"/>
        <color indexed="57"/>
        <rFont val="Arial"/>
        <family val="2"/>
      </rPr>
      <t>= 4V/</t>
    </r>
    <r>
      <rPr>
        <b/>
        <sz val="16"/>
        <color indexed="57"/>
        <rFont val="Symbol"/>
        <family val="1"/>
      </rPr>
      <t>p</t>
    </r>
    <r>
      <rPr>
        <b/>
        <sz val="16"/>
        <color indexed="57"/>
        <rFont val="Arial"/>
        <family val="2"/>
      </rPr>
      <t>D</t>
    </r>
    <r>
      <rPr>
        <b/>
        <vertAlign val="superscript"/>
        <sz val="16"/>
        <color indexed="57"/>
        <rFont val="Arial"/>
        <family val="2"/>
      </rPr>
      <t>2</t>
    </r>
    <r>
      <rPr>
        <b/>
        <sz val="16"/>
        <color indexed="57"/>
        <rFont val="Symbol"/>
        <family val="1"/>
      </rPr>
      <t>n</t>
    </r>
  </si>
  <si>
    <r>
      <t>t</t>
    </r>
    <r>
      <rPr>
        <b/>
        <vertAlign val="subscript"/>
        <sz val="16"/>
        <color indexed="8"/>
        <rFont val="Arial"/>
        <family val="2"/>
      </rPr>
      <t xml:space="preserve">b </t>
    </r>
    <r>
      <rPr>
        <b/>
        <sz val="16"/>
        <color indexed="8"/>
        <rFont val="Arial"/>
        <family val="2"/>
      </rPr>
      <t xml:space="preserve">= </t>
    </r>
  </si>
  <si>
    <r>
      <t>H</t>
    </r>
    <r>
      <rPr>
        <b/>
        <vertAlign val="subscript"/>
        <sz val="18"/>
        <color indexed="57"/>
        <rFont val="Arial"/>
        <family val="2"/>
      </rPr>
      <t xml:space="preserve">f </t>
    </r>
    <r>
      <rPr>
        <b/>
        <sz val="18"/>
        <color indexed="57"/>
        <rFont val="Arial"/>
        <family val="2"/>
      </rPr>
      <t>= 0.235 Q</t>
    </r>
    <r>
      <rPr>
        <b/>
        <vertAlign val="superscript"/>
        <sz val="18"/>
        <color indexed="57"/>
        <rFont val="Arial"/>
        <family val="2"/>
      </rPr>
      <t xml:space="preserve">2/5 </t>
    </r>
    <r>
      <rPr>
        <b/>
        <sz val="18"/>
        <color indexed="57"/>
        <rFont val="Arial"/>
        <family val="2"/>
      </rPr>
      <t>- 1.02 D</t>
    </r>
  </si>
  <si>
    <t xml:space="preserve"> pool fire flame height (m)</t>
  </si>
  <si>
    <t xml:space="preserve"> pool fire heat release rate (kW)</t>
  </si>
  <si>
    <t>pool fire diameter (m)</t>
  </si>
  <si>
    <r>
      <t>H</t>
    </r>
    <r>
      <rPr>
        <b/>
        <vertAlign val="subscript"/>
        <sz val="16"/>
        <rFont val="Arial"/>
        <family val="2"/>
      </rPr>
      <t xml:space="preserve">f </t>
    </r>
    <r>
      <rPr>
        <b/>
        <sz val="16"/>
        <rFont val="Arial"/>
        <family val="2"/>
      </rPr>
      <t>=</t>
    </r>
  </si>
  <si>
    <r>
      <t>H</t>
    </r>
    <r>
      <rPr>
        <b/>
        <vertAlign val="subscript"/>
        <sz val="18"/>
        <color indexed="57"/>
        <rFont val="Arial"/>
        <family val="2"/>
      </rPr>
      <t xml:space="preserve">f </t>
    </r>
    <r>
      <rPr>
        <b/>
        <sz val="18"/>
        <color indexed="57"/>
        <rFont val="Arial"/>
        <family val="2"/>
      </rPr>
      <t>= 42 D (m"</t>
    </r>
    <r>
      <rPr>
        <b/>
        <sz val="18"/>
        <color indexed="57"/>
        <rFont val="Symbol"/>
        <family val="1"/>
      </rPr>
      <t>/r</t>
    </r>
    <r>
      <rPr>
        <b/>
        <vertAlign val="subscript"/>
        <sz val="18"/>
        <color indexed="57"/>
        <rFont val="Arial"/>
        <family val="2"/>
      </rPr>
      <t>a</t>
    </r>
    <r>
      <rPr>
        <b/>
        <sz val="18"/>
        <color indexed="57"/>
        <rFont val="Arial"/>
        <family val="2"/>
      </rPr>
      <t xml:space="preserve"> √(g D))</t>
    </r>
    <r>
      <rPr>
        <b/>
        <vertAlign val="superscript"/>
        <sz val="18"/>
        <color indexed="57"/>
        <rFont val="Arial"/>
        <family val="2"/>
      </rPr>
      <t>0.61</t>
    </r>
  </si>
  <si>
    <r>
      <t>H</t>
    </r>
    <r>
      <rPr>
        <vertAlign val="subscript"/>
        <sz val="10"/>
        <color indexed="57"/>
        <rFont val="Arial"/>
        <family val="2"/>
      </rPr>
      <t>f</t>
    </r>
    <r>
      <rPr>
        <sz val="10"/>
        <color indexed="57"/>
        <rFont val="Arial"/>
        <family val="2"/>
      </rPr>
      <t xml:space="preserve"> =</t>
    </r>
  </si>
  <si>
    <t>pool fire flame height (m)</t>
  </si>
  <si>
    <r>
      <t>mass burning rate of fuel per unit surface area (kg/m</t>
    </r>
    <r>
      <rPr>
        <vertAlign val="superscript"/>
        <sz val="10"/>
        <color indexed="57"/>
        <rFont val="Arial"/>
        <family val="2"/>
      </rPr>
      <t>2</t>
    </r>
    <r>
      <rPr>
        <sz val="10"/>
        <color indexed="57"/>
        <rFont val="Arial"/>
        <family val="2"/>
      </rPr>
      <t>-sec)</t>
    </r>
  </si>
  <si>
    <r>
      <rPr>
        <sz val="10"/>
        <color indexed="57"/>
        <rFont val="Arial"/>
        <family val="2"/>
      </rPr>
      <t>ambient air density (kg/m</t>
    </r>
    <r>
      <rPr>
        <vertAlign val="superscript"/>
        <sz val="10"/>
        <color indexed="57"/>
        <rFont val="Arial"/>
        <family val="2"/>
      </rPr>
      <t>3</t>
    </r>
    <r>
      <rPr>
        <sz val="10"/>
        <color indexed="57"/>
        <rFont val="Arial"/>
        <family val="2"/>
      </rPr>
      <t>)</t>
    </r>
  </si>
  <si>
    <t>g =</t>
  </si>
  <si>
    <r>
      <t>H</t>
    </r>
    <r>
      <rPr>
        <vertAlign val="subscript"/>
        <sz val="10"/>
        <color indexed="57"/>
        <rFont val="Arial"/>
        <family val="2"/>
      </rPr>
      <t xml:space="preserve">f </t>
    </r>
    <r>
      <rPr>
        <sz val="10"/>
        <color indexed="57"/>
        <rFont val="Arial"/>
        <family val="2"/>
      </rPr>
      <t>=</t>
    </r>
  </si>
  <si>
    <r>
      <rPr>
        <sz val="10"/>
        <color indexed="57"/>
        <rFont val="Symbol"/>
        <family val="1"/>
      </rPr>
      <t>r</t>
    </r>
    <r>
      <rPr>
        <vertAlign val="subscript"/>
        <sz val="10"/>
        <color indexed="57"/>
        <rFont val="Arial"/>
        <family val="2"/>
      </rPr>
      <t>a</t>
    </r>
    <r>
      <rPr>
        <sz val="10"/>
        <color indexed="57"/>
        <rFont val="Arial"/>
        <family val="2"/>
      </rPr>
      <t xml:space="preserve"> =</t>
    </r>
  </si>
  <si>
    <r>
      <t>gravitational acceleration (m/sec</t>
    </r>
    <r>
      <rPr>
        <vertAlign val="superscript"/>
        <sz val="10"/>
        <color indexed="57"/>
        <rFont val="Arial"/>
        <family val="2"/>
      </rPr>
      <t>2</t>
    </r>
    <r>
      <rPr>
        <sz val="10"/>
        <color indexed="57"/>
        <rFont val="Arial"/>
        <family val="2"/>
      </rPr>
      <t>)</t>
    </r>
  </si>
  <si>
    <r>
      <t>H</t>
    </r>
    <r>
      <rPr>
        <b/>
        <vertAlign val="subscript"/>
        <sz val="16"/>
        <color indexed="57"/>
        <rFont val="Arial"/>
        <family val="2"/>
      </rPr>
      <t xml:space="preserve">f </t>
    </r>
    <r>
      <rPr>
        <b/>
        <sz val="16"/>
        <color indexed="57"/>
        <rFont val="Arial"/>
        <family val="2"/>
      </rPr>
      <t>= 42 D (m"</t>
    </r>
    <r>
      <rPr>
        <b/>
        <sz val="16"/>
        <color indexed="57"/>
        <rFont val="Symbol"/>
        <family val="1"/>
      </rPr>
      <t>/(r</t>
    </r>
    <r>
      <rPr>
        <b/>
        <vertAlign val="subscript"/>
        <sz val="16"/>
        <color indexed="57"/>
        <rFont val="Arial"/>
        <family val="2"/>
      </rPr>
      <t>a</t>
    </r>
    <r>
      <rPr>
        <b/>
        <sz val="16"/>
        <color indexed="57"/>
        <rFont val="Arial"/>
        <family val="2"/>
      </rPr>
      <t xml:space="preserve"> √(g D)))</t>
    </r>
    <r>
      <rPr>
        <b/>
        <vertAlign val="superscript"/>
        <sz val="16"/>
        <color indexed="57"/>
        <rFont val="Arial"/>
        <family val="2"/>
      </rPr>
      <t>0.61</t>
    </r>
  </si>
  <si>
    <r>
      <t>H</t>
    </r>
    <r>
      <rPr>
        <b/>
        <vertAlign val="subscript"/>
        <sz val="16"/>
        <color indexed="57"/>
        <rFont val="Arial"/>
        <family val="2"/>
      </rPr>
      <t xml:space="preserve">f </t>
    </r>
    <r>
      <rPr>
        <b/>
        <sz val="16"/>
        <color indexed="57"/>
        <rFont val="Arial"/>
        <family val="2"/>
      </rPr>
      <t>= 0.235 Q</t>
    </r>
    <r>
      <rPr>
        <b/>
        <vertAlign val="superscript"/>
        <sz val="16"/>
        <color indexed="57"/>
        <rFont val="Arial"/>
        <family val="2"/>
      </rPr>
      <t xml:space="preserve">2/5 </t>
    </r>
    <r>
      <rPr>
        <b/>
        <sz val="16"/>
        <color indexed="57"/>
        <rFont val="Arial"/>
        <family val="2"/>
      </rPr>
      <t>- 1.02 D</t>
    </r>
  </si>
  <si>
    <t>Summary of Results</t>
  </si>
  <si>
    <r>
      <t>Q = m"</t>
    </r>
    <r>
      <rPr>
        <b/>
        <sz val="18"/>
        <color indexed="57"/>
        <rFont val="Symbol"/>
        <family val="1"/>
      </rPr>
      <t>D</t>
    </r>
    <r>
      <rPr>
        <b/>
        <sz val="18"/>
        <color indexed="57"/>
        <rFont val="Arial"/>
        <family val="2"/>
      </rPr>
      <t>H</t>
    </r>
    <r>
      <rPr>
        <b/>
        <vertAlign val="subscript"/>
        <sz val="18"/>
        <color indexed="57"/>
        <rFont val="Arial"/>
        <family val="2"/>
      </rPr>
      <t xml:space="preserve">c,eff </t>
    </r>
    <r>
      <rPr>
        <b/>
        <sz val="18"/>
        <color indexed="57"/>
        <rFont val="Arial"/>
        <family val="2"/>
      </rPr>
      <t>(1-e</t>
    </r>
    <r>
      <rPr>
        <b/>
        <vertAlign val="superscript"/>
        <sz val="18"/>
        <color indexed="57"/>
        <rFont val="Arial"/>
        <family val="2"/>
      </rPr>
      <t>-k</t>
    </r>
    <r>
      <rPr>
        <b/>
        <vertAlign val="superscript"/>
        <sz val="18"/>
        <color indexed="57"/>
        <rFont val="Symbol"/>
        <family val="1"/>
      </rPr>
      <t xml:space="preserve">b </t>
    </r>
    <r>
      <rPr>
        <b/>
        <vertAlign val="superscript"/>
        <sz val="18"/>
        <color indexed="57"/>
        <rFont val="Arial"/>
        <family val="2"/>
      </rPr>
      <t>D</t>
    </r>
    <r>
      <rPr>
        <b/>
        <sz val="18"/>
        <color indexed="57"/>
        <rFont val="Arial"/>
        <family val="2"/>
      </rPr>
      <t>) A</t>
    </r>
    <r>
      <rPr>
        <b/>
        <vertAlign val="subscript"/>
        <sz val="18"/>
        <color indexed="57"/>
        <rFont val="Arial"/>
        <family val="2"/>
      </rPr>
      <t>dike</t>
    </r>
  </si>
  <si>
    <t>Q=</t>
  </si>
  <si>
    <r>
      <t>t</t>
    </r>
    <r>
      <rPr>
        <b/>
        <vertAlign val="subscript"/>
        <sz val="18"/>
        <color indexed="57"/>
        <rFont val="Arial"/>
        <family val="2"/>
      </rPr>
      <t xml:space="preserve">b </t>
    </r>
    <r>
      <rPr>
        <b/>
        <sz val="18"/>
        <color indexed="57"/>
        <rFont val="Arial"/>
        <family val="2"/>
      </rPr>
      <t>= 4V/</t>
    </r>
    <r>
      <rPr>
        <b/>
        <sz val="18"/>
        <color indexed="57"/>
        <rFont val="Symbol"/>
        <family val="1"/>
      </rPr>
      <t>p</t>
    </r>
    <r>
      <rPr>
        <b/>
        <sz val="18"/>
        <color indexed="57"/>
        <rFont val="Arial"/>
        <family val="2"/>
      </rPr>
      <t>D</t>
    </r>
    <r>
      <rPr>
        <b/>
        <vertAlign val="superscript"/>
        <sz val="18"/>
        <color indexed="57"/>
        <rFont val="Arial"/>
        <family val="2"/>
      </rPr>
      <t>2</t>
    </r>
    <r>
      <rPr>
        <b/>
        <sz val="18"/>
        <color indexed="57"/>
        <rFont val="Symbol"/>
        <family val="1"/>
      </rPr>
      <t>n</t>
    </r>
  </si>
  <si>
    <r>
      <t>t</t>
    </r>
    <r>
      <rPr>
        <b/>
        <vertAlign val="subscript"/>
        <sz val="18"/>
        <color indexed="8"/>
        <rFont val="Arial"/>
        <family val="2"/>
      </rPr>
      <t>b</t>
    </r>
    <r>
      <rPr>
        <b/>
        <sz val="18"/>
        <color indexed="8"/>
        <rFont val="Arial"/>
        <family val="2"/>
      </rPr>
      <t>=</t>
    </r>
  </si>
  <si>
    <t>Flame Height Calculation</t>
  </si>
  <si>
    <t>Method of Heskestad</t>
  </si>
  <si>
    <t>Method of Thomas</t>
  </si>
  <si>
    <t>gallons</t>
  </si>
  <si>
    <r>
      <t>m/sec</t>
    </r>
    <r>
      <rPr>
        <vertAlign val="superscript"/>
        <sz val="10"/>
        <color indexed="57"/>
        <rFont val="Arial"/>
        <family val="2"/>
      </rPr>
      <t>2</t>
    </r>
  </si>
  <si>
    <r>
      <t>kg/m</t>
    </r>
    <r>
      <rPr>
        <vertAlign val="superscript"/>
        <sz val="10"/>
        <color indexed="10"/>
        <rFont val="Arial"/>
        <family val="2"/>
      </rPr>
      <t>3</t>
    </r>
  </si>
  <si>
    <t>°F</t>
  </si>
  <si>
    <t xml:space="preserve">pool fire diameter (m) </t>
  </si>
  <si>
    <r>
      <t>ft</t>
    </r>
    <r>
      <rPr>
        <vertAlign val="superscript"/>
        <sz val="10"/>
        <color indexed="10"/>
        <rFont val="Arial"/>
        <family val="2"/>
      </rPr>
      <t>2</t>
    </r>
  </si>
  <si>
    <r>
      <t>kg/m</t>
    </r>
    <r>
      <rPr>
        <vertAlign val="superscript"/>
        <sz val="10"/>
        <color indexed="10"/>
        <rFont val="Arial"/>
        <family val="2"/>
      </rPr>
      <t>2</t>
    </r>
    <r>
      <rPr>
        <sz val="10"/>
        <color indexed="10"/>
        <rFont val="Arial"/>
        <family val="2"/>
      </rPr>
      <t>-sec</t>
    </r>
  </si>
  <si>
    <r>
      <t>m</t>
    </r>
    <r>
      <rPr>
        <vertAlign val="superscript"/>
        <sz val="10"/>
        <color indexed="10"/>
        <rFont val="Arial"/>
        <family val="2"/>
      </rPr>
      <t>-1</t>
    </r>
  </si>
  <si>
    <t>1805.1</t>
  </si>
  <si>
    <t>March 2011</t>
  </si>
  <si>
    <t>Corrected diameter reference in Q calculation column in table. Revised e-mail addresses, corrected editorial errors, revised print pagination and print layout.</t>
  </si>
  <si>
    <t>December 2004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</si>
</sst>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s>
  <fonts count="123">
    <font>
      <sz val="10"/>
      <name val="Arial"/>
      <family val="0"/>
    </font>
    <font>
      <b/>
      <sz val="14"/>
      <name val="Arial"/>
      <family val="2"/>
    </font>
    <font>
      <b/>
      <sz val="10"/>
      <color indexed="8"/>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b/>
      <sz val="12"/>
      <color indexed="57"/>
      <name val="Arial"/>
      <family val="2"/>
    </font>
    <fon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9"/>
      <color indexed="10"/>
      <name val="Arial"/>
      <family val="2"/>
    </font>
    <font>
      <sz val="8"/>
      <name val="Arial"/>
      <family val="2"/>
    </font>
    <font>
      <b/>
      <sz val="8"/>
      <color indexed="57"/>
      <name val="Arial"/>
      <family val="2"/>
    </font>
    <font>
      <b/>
      <sz val="11"/>
      <color indexed="48"/>
      <name val="Arial"/>
      <family val="2"/>
    </font>
    <font>
      <b/>
      <sz val="10"/>
      <color indexed="48"/>
      <name val="Arial"/>
      <family val="2"/>
    </font>
    <font>
      <i/>
      <sz val="8"/>
      <color indexed="10"/>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sz val="10"/>
      <color indexed="48"/>
      <name val="Arial"/>
      <family val="2"/>
    </font>
    <font>
      <b/>
      <sz val="8"/>
      <name val="Tahoma"/>
      <family val="2"/>
    </font>
    <font>
      <b/>
      <sz val="10"/>
      <name val="Arial"/>
      <family val="2"/>
    </font>
    <font>
      <b/>
      <vertAlign val="subscript"/>
      <sz val="10"/>
      <name val="Arial"/>
      <family val="2"/>
    </font>
    <font>
      <b/>
      <vertAlign val="superscript"/>
      <sz val="10"/>
      <name val="Arial"/>
      <family val="2"/>
    </font>
    <font>
      <vertAlign val="superscript"/>
      <sz val="10"/>
      <color indexed="12"/>
      <name val="Symbol"/>
      <family val="1"/>
    </font>
    <font>
      <b/>
      <sz val="12"/>
      <color indexed="13"/>
      <name val="Arial"/>
      <family val="2"/>
    </font>
    <font>
      <b/>
      <sz val="11"/>
      <name val="Arial"/>
      <family val="2"/>
    </font>
    <font>
      <sz val="10"/>
      <color indexed="8"/>
      <name val="Arial"/>
      <family val="2"/>
    </font>
    <font>
      <vertAlign val="subscript"/>
      <sz val="10"/>
      <color indexed="48"/>
      <name val="Arial"/>
      <family val="2"/>
    </font>
    <font>
      <vertAlign val="superscript"/>
      <sz val="8"/>
      <color indexed="9"/>
      <name val="Arial"/>
      <family val="2"/>
    </font>
    <font>
      <b/>
      <sz val="14"/>
      <color indexed="14"/>
      <name val="Arial"/>
      <family val="2"/>
    </font>
    <font>
      <sz val="10"/>
      <color indexed="43"/>
      <name val="Arial"/>
      <family val="2"/>
    </font>
    <font>
      <b/>
      <sz val="18"/>
      <name val="Arial"/>
      <family val="2"/>
    </font>
    <font>
      <b/>
      <vertAlign val="subscript"/>
      <sz val="18"/>
      <name val="Arial"/>
      <family val="2"/>
    </font>
    <font>
      <b/>
      <sz val="11"/>
      <color indexed="9"/>
      <name val="Arial"/>
      <family val="2"/>
    </font>
    <font>
      <sz val="11"/>
      <name val="Arial"/>
      <family val="2"/>
    </font>
    <font>
      <b/>
      <sz val="14"/>
      <color indexed="13"/>
      <name val="Arial"/>
      <family val="2"/>
    </font>
    <font>
      <b/>
      <sz val="14"/>
      <color indexed="8"/>
      <name val="Arial"/>
      <family val="2"/>
    </font>
    <font>
      <sz val="11"/>
      <color indexed="8"/>
      <name val="Arial"/>
      <family val="2"/>
    </font>
    <font>
      <b/>
      <sz val="18"/>
      <color indexed="10"/>
      <name val="Arial"/>
      <family val="2"/>
    </font>
    <font>
      <b/>
      <sz val="18"/>
      <color indexed="57"/>
      <name val="Arial"/>
      <family val="2"/>
    </font>
    <font>
      <b/>
      <sz val="18"/>
      <color indexed="8"/>
      <name val="Arial"/>
      <family val="2"/>
    </font>
    <font>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vertAlign val="superscript"/>
      <sz val="18"/>
      <color indexed="57"/>
      <name val="Symbol"/>
      <family val="1"/>
    </font>
    <font>
      <vertAlign val="subscript"/>
      <sz val="10"/>
      <color indexed="57"/>
      <name val="Arial"/>
      <family val="2"/>
    </font>
    <font>
      <b/>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sz val="16"/>
      <color indexed="57"/>
      <name val="Arial"/>
      <family val="2"/>
    </font>
    <font>
      <b/>
      <vertAlign val="superscript"/>
      <sz val="16"/>
      <color indexed="57"/>
      <name val="Symbol"/>
      <family val="1"/>
    </font>
    <font>
      <b/>
      <sz val="16"/>
      <name val="Arial"/>
      <family val="2"/>
    </font>
    <font>
      <sz val="16"/>
      <name val="Arial"/>
      <family val="2"/>
    </font>
    <font>
      <sz val="10"/>
      <color indexed="57"/>
      <name val="Symbol"/>
      <family val="1"/>
    </font>
    <font>
      <b/>
      <vertAlign val="subscript"/>
      <sz val="18"/>
      <color indexed="8"/>
      <name val="Arial"/>
      <family val="2"/>
    </font>
    <font>
      <b/>
      <sz val="16"/>
      <color indexed="8"/>
      <name val="Arial"/>
      <family val="2"/>
    </font>
    <font>
      <b/>
      <vertAlign val="subscript"/>
      <sz val="16"/>
      <color indexed="8"/>
      <name val="Arial"/>
      <family val="2"/>
    </font>
    <font>
      <b/>
      <vertAlign val="subscript"/>
      <sz val="16"/>
      <name val="Arial"/>
      <family val="2"/>
    </font>
    <font>
      <sz val="14"/>
      <name val="Arial"/>
      <family val="2"/>
    </font>
    <font>
      <vertAlign val="superscript"/>
      <sz val="10"/>
      <color indexed="10"/>
      <name val="Arial"/>
      <family val="2"/>
    </font>
    <font>
      <sz val="10.75"/>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9"/>
      <name val="Arial"/>
      <family val="2"/>
    </font>
    <font>
      <b/>
      <sz val="16"/>
      <color indexed="13"/>
      <name val="Arial"/>
      <family val="2"/>
    </font>
    <font>
      <b/>
      <sz val="12"/>
      <color indexed="8"/>
      <name val="Arial"/>
      <family val="2"/>
    </font>
    <font>
      <b/>
      <sz val="12"/>
      <color indexed="14"/>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Arial"/>
      <family val="2"/>
    </font>
    <font>
      <sz val="10"/>
      <color rgb="FF339966"/>
      <name val="Arial"/>
      <family val="2"/>
    </font>
    <font>
      <b/>
      <sz val="14"/>
      <color theme="1"/>
      <name val="Arial"/>
      <family val="2"/>
    </font>
    <font>
      <sz val="10"/>
      <color theme="1"/>
      <name val="Arial"/>
      <family val="2"/>
    </font>
    <font>
      <b/>
      <sz val="16"/>
      <color theme="1"/>
      <name val="Arial"/>
      <family val="2"/>
    </font>
    <font>
      <b/>
      <sz val="14"/>
      <color rgb="FFFFFF00"/>
      <name val="Arial"/>
      <family val="2"/>
    </font>
    <font>
      <b/>
      <sz val="16"/>
      <color rgb="FFFFFF00"/>
      <name val="Arial"/>
      <family val="2"/>
    </font>
    <font>
      <b/>
      <sz val="18"/>
      <color theme="1"/>
      <name val="Arial"/>
      <family val="2"/>
    </font>
    <font>
      <b/>
      <sz val="12"/>
      <color theme="1"/>
      <name val="Arial"/>
      <family val="2"/>
    </font>
    <font>
      <b/>
      <sz val="10"/>
      <color rgb="FF339966"/>
      <name val="Arial"/>
      <family val="2"/>
    </font>
    <font>
      <b/>
      <sz val="16"/>
      <color rgb="FF339966"/>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0000"/>
        <bgColor indexed="64"/>
      </patternFill>
    </fill>
    <fill>
      <patternFill patternType="solid">
        <fgColor indexed="23"/>
        <bgColor indexed="64"/>
      </patternFill>
    </fill>
    <fill>
      <patternFill patternType="solid">
        <fgColor indexed="1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medium"/>
    </border>
    <border>
      <left style="thin"/>
      <right style="medium"/>
      <top>
        <color indexed="63"/>
      </top>
      <bottom style="medium"/>
    </border>
    <border>
      <left style="medium"/>
      <right style="medium"/>
      <top style="double"/>
      <bottom style="double"/>
    </border>
    <border>
      <left style="medium"/>
      <right style="medium"/>
      <top>
        <color indexed="63"/>
      </top>
      <bottom>
        <color indexed="63"/>
      </bottom>
    </border>
    <border>
      <left style="medium"/>
      <right style="medium"/>
      <top style="double"/>
      <bottom>
        <color indexed="63"/>
      </bottom>
    </border>
    <border>
      <left style="medium"/>
      <right style="medium"/>
      <top>
        <color indexed="63"/>
      </top>
      <bottom style="medium"/>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n"/>
      <right style="thin"/>
      <top style="thin"/>
      <bottom>
        <color indexed="63"/>
      </bottom>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double"/>
    </border>
    <border>
      <left style="medium"/>
      <right style="double"/>
      <top style="double"/>
      <bottom style="double"/>
    </border>
    <border>
      <left style="double"/>
      <right style="double"/>
      <top style="medium"/>
      <bottom>
        <color indexed="63"/>
      </bottom>
    </border>
    <border>
      <left style="double"/>
      <right style="double"/>
      <top>
        <color indexed="63"/>
      </top>
      <bottom style="mediu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style="double"/>
    </border>
    <border>
      <left style="double"/>
      <right>
        <color indexed="63"/>
      </right>
      <top style="thick"/>
      <bottom style="double"/>
    </border>
    <border>
      <left>
        <color indexed="63"/>
      </left>
      <right style="double"/>
      <top style="thick"/>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15"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258">
    <xf numFmtId="0" fontId="0" fillId="0" borderId="0" xfId="0" applyAlignment="1">
      <alignment/>
    </xf>
    <xf numFmtId="0" fontId="0" fillId="0" borderId="10" xfId="0" applyBorder="1" applyAlignment="1">
      <alignment/>
    </xf>
    <xf numFmtId="0" fontId="3" fillId="0" borderId="0" xfId="0" applyFont="1" applyAlignment="1">
      <alignment/>
    </xf>
    <xf numFmtId="0" fontId="5" fillId="33" borderId="0" xfId="0" applyFont="1" applyFill="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Border="1" applyAlignment="1">
      <alignment/>
    </xf>
    <xf numFmtId="0" fontId="9" fillId="0" borderId="0" xfId="0" applyFont="1" applyBorder="1" applyAlignment="1">
      <alignment/>
    </xf>
    <xf numFmtId="0" fontId="5" fillId="33" borderId="0" xfId="0" applyFont="1" applyFill="1" applyBorder="1" applyAlignment="1">
      <alignment/>
    </xf>
    <xf numFmtId="0" fontId="5" fillId="34" borderId="0" xfId="0" applyFont="1" applyFill="1" applyAlignment="1">
      <alignment/>
    </xf>
    <xf numFmtId="0" fontId="16" fillId="0" borderId="0" xfId="0" applyFont="1" applyAlignment="1">
      <alignment/>
    </xf>
    <xf numFmtId="0" fontId="5" fillId="0" borderId="0" xfId="0" applyFont="1" applyAlignment="1">
      <alignment/>
    </xf>
    <xf numFmtId="0" fontId="17" fillId="0" borderId="0" xfId="0" applyFont="1" applyAlignment="1">
      <alignment/>
    </xf>
    <xf numFmtId="0" fontId="0" fillId="0" borderId="0" xfId="0" applyFill="1" applyAlignment="1">
      <alignment/>
    </xf>
    <xf numFmtId="0" fontId="18" fillId="0" borderId="0" xfId="0" applyFont="1" applyAlignment="1">
      <alignment/>
    </xf>
    <xf numFmtId="0" fontId="10" fillId="0" borderId="0" xfId="0" applyFont="1" applyAlignment="1">
      <alignment/>
    </xf>
    <xf numFmtId="0" fontId="19" fillId="0" borderId="0" xfId="0" applyFont="1" applyAlignment="1">
      <alignment/>
    </xf>
    <xf numFmtId="0" fontId="19" fillId="0" borderId="0" xfId="0" applyFont="1" applyFill="1" applyAlignment="1">
      <alignment/>
    </xf>
    <xf numFmtId="0" fontId="0" fillId="0" borderId="11" xfId="0" applyBorder="1" applyAlignment="1">
      <alignment/>
    </xf>
    <xf numFmtId="0" fontId="5" fillId="0" borderId="0" xfId="0" applyFont="1" applyFill="1" applyAlignment="1">
      <alignment/>
    </xf>
    <xf numFmtId="0" fontId="0" fillId="0" borderId="0" xfId="0" applyFill="1" applyBorder="1" applyAlignment="1">
      <alignment/>
    </xf>
    <xf numFmtId="0" fontId="22" fillId="33" borderId="12" xfId="0" applyFont="1" applyFill="1" applyBorder="1" applyAlignment="1">
      <alignment horizontal="left"/>
    </xf>
    <xf numFmtId="0" fontId="0" fillId="33" borderId="13" xfId="0" applyFont="1" applyFill="1" applyBorder="1" applyAlignment="1">
      <alignment horizontal="left"/>
    </xf>
    <xf numFmtId="0" fontId="22" fillId="33" borderId="14" xfId="0" applyFont="1" applyFill="1" applyBorder="1" applyAlignment="1">
      <alignment horizontal="left"/>
    </xf>
    <xf numFmtId="0" fontId="0" fillId="33" borderId="15" xfId="0" applyFont="1" applyFill="1" applyBorder="1" applyAlignment="1">
      <alignment horizontal="left"/>
    </xf>
    <xf numFmtId="0" fontId="9" fillId="0" borderId="0" xfId="0" applyFont="1" applyFill="1" applyAlignment="1">
      <alignment/>
    </xf>
    <xf numFmtId="2" fontId="12" fillId="0" borderId="0" xfId="0" applyNumberFormat="1" applyFont="1" applyFill="1" applyAlignment="1">
      <alignment horizontal="center"/>
    </xf>
    <xf numFmtId="0" fontId="28" fillId="0" borderId="0" xfId="0" applyFont="1" applyFill="1" applyAlignment="1">
      <alignment horizontal="center"/>
    </xf>
    <xf numFmtId="0" fontId="22" fillId="33" borderId="16" xfId="0" applyFont="1" applyFill="1" applyBorder="1" applyAlignment="1">
      <alignment horizontal="left"/>
    </xf>
    <xf numFmtId="0" fontId="22" fillId="33" borderId="17" xfId="0" applyFont="1" applyFill="1" applyBorder="1" applyAlignment="1">
      <alignment horizontal="left"/>
    </xf>
    <xf numFmtId="0" fontId="26" fillId="33" borderId="16" xfId="0" applyFont="1" applyFill="1" applyBorder="1" applyAlignment="1">
      <alignment horizontal="left"/>
    </xf>
    <xf numFmtId="0" fontId="26" fillId="33" borderId="17" xfId="0" applyFont="1" applyFill="1" applyBorder="1" applyAlignment="1">
      <alignment horizontal="left"/>
    </xf>
    <xf numFmtId="0" fontId="26" fillId="33" borderId="18" xfId="0" applyFont="1" applyFill="1" applyBorder="1" applyAlignment="1">
      <alignment horizontal="left"/>
    </xf>
    <xf numFmtId="0" fontId="26" fillId="33" borderId="13" xfId="0" applyFont="1" applyFill="1" applyBorder="1" applyAlignment="1">
      <alignment horizontal="left"/>
    </xf>
    <xf numFmtId="0" fontId="26" fillId="33" borderId="19" xfId="0" applyNumberFormat="1" applyFont="1" applyFill="1" applyBorder="1" applyAlignment="1">
      <alignment horizontal="left"/>
    </xf>
    <xf numFmtId="0" fontId="26" fillId="33" borderId="15" xfId="0" applyNumberFormat="1" applyFont="1" applyFill="1" applyBorder="1" applyAlignment="1">
      <alignment horizontal="left"/>
    </xf>
    <xf numFmtId="3" fontId="26" fillId="33" borderId="18" xfId="0" applyNumberFormat="1" applyFont="1" applyFill="1" applyBorder="1" applyAlignment="1">
      <alignment horizontal="left"/>
    </xf>
    <xf numFmtId="3" fontId="26" fillId="33" borderId="13" xfId="0" applyNumberFormat="1" applyFont="1" applyFill="1" applyBorder="1" applyAlignment="1">
      <alignment horizontal="left"/>
    </xf>
    <xf numFmtId="3" fontId="26" fillId="33" borderId="16" xfId="0" applyNumberFormat="1" applyFont="1" applyFill="1" applyBorder="1" applyAlignment="1">
      <alignment horizontal="left"/>
    </xf>
    <xf numFmtId="3" fontId="26" fillId="33" borderId="17" xfId="0" applyNumberFormat="1" applyFont="1" applyFill="1" applyBorder="1" applyAlignment="1">
      <alignment horizontal="left"/>
    </xf>
    <xf numFmtId="3" fontId="26" fillId="33" borderId="19" xfId="0" applyNumberFormat="1" applyFont="1" applyFill="1" applyBorder="1" applyAlignment="1">
      <alignment horizontal="left"/>
    </xf>
    <xf numFmtId="3" fontId="26" fillId="33" borderId="15" xfId="0" applyNumberFormat="1" applyFont="1" applyFill="1" applyBorder="1" applyAlignment="1">
      <alignment horizontal="left"/>
    </xf>
    <xf numFmtId="0" fontId="26" fillId="33" borderId="0" xfId="0" applyFont="1" applyFill="1" applyBorder="1" applyAlignment="1">
      <alignment horizontal="left"/>
    </xf>
    <xf numFmtId="0" fontId="26" fillId="33" borderId="20" xfId="0" applyFont="1" applyFill="1" applyBorder="1" applyAlignment="1">
      <alignment horizontal="left"/>
    </xf>
    <xf numFmtId="0" fontId="26" fillId="33" borderId="21" xfId="0" applyFont="1" applyFill="1" applyBorder="1" applyAlignment="1">
      <alignment horizontal="left"/>
    </xf>
    <xf numFmtId="0" fontId="22" fillId="33" borderId="22" xfId="0" applyFont="1" applyFill="1" applyBorder="1" applyAlignment="1">
      <alignment horizontal="left"/>
    </xf>
    <xf numFmtId="0" fontId="22" fillId="33" borderId="20" xfId="0" applyFont="1" applyFill="1" applyBorder="1" applyAlignment="1">
      <alignment horizontal="left"/>
    </xf>
    <xf numFmtId="0" fontId="0" fillId="0" borderId="0" xfId="0" applyAlignment="1" applyProtection="1">
      <alignment/>
      <protection locked="0"/>
    </xf>
    <xf numFmtId="0" fontId="0" fillId="0" borderId="0" xfId="57" applyFill="1" applyProtection="1">
      <alignment/>
      <protection locked="0"/>
    </xf>
    <xf numFmtId="0" fontId="0" fillId="0" borderId="0" xfId="57" applyProtection="1">
      <alignment/>
      <protection locked="0"/>
    </xf>
    <xf numFmtId="0" fontId="0" fillId="0" borderId="0" xfId="0" applyFill="1" applyAlignment="1" applyProtection="1">
      <alignment/>
      <protection locked="0"/>
    </xf>
    <xf numFmtId="2" fontId="12" fillId="0" borderId="0" xfId="0" applyNumberFormat="1" applyFont="1" applyFill="1" applyAlignment="1" applyProtection="1">
      <alignment/>
      <protection locked="0"/>
    </xf>
    <xf numFmtId="0" fontId="0" fillId="35" borderId="23" xfId="0" applyNumberFormat="1" applyFill="1" applyBorder="1" applyAlignment="1" applyProtection="1">
      <alignment/>
      <protection locked="0"/>
    </xf>
    <xf numFmtId="0" fontId="32" fillId="36" borderId="24" xfId="0" applyFont="1" applyFill="1" applyBorder="1" applyAlignment="1">
      <alignment horizontal="center" vertical="center"/>
    </xf>
    <xf numFmtId="0" fontId="33" fillId="37" borderId="0" xfId="0" applyFont="1" applyFill="1" applyAlignment="1">
      <alignment/>
    </xf>
    <xf numFmtId="0" fontId="0" fillId="37" borderId="0" xfId="0" applyFont="1" applyFill="1" applyAlignment="1">
      <alignment/>
    </xf>
    <xf numFmtId="0" fontId="26" fillId="33" borderId="25" xfId="0" applyNumberFormat="1" applyFont="1" applyFill="1" applyBorder="1" applyAlignment="1">
      <alignment horizontal="left"/>
    </xf>
    <xf numFmtId="0" fontId="26" fillId="33" borderId="26" xfId="0" applyNumberFormat="1" applyFont="1" applyFill="1" applyBorder="1" applyAlignment="1">
      <alignment horizontal="left"/>
    </xf>
    <xf numFmtId="0" fontId="3" fillId="0" borderId="0" xfId="0" applyFont="1" applyAlignment="1">
      <alignment/>
    </xf>
    <xf numFmtId="0" fontId="26" fillId="0" borderId="0" xfId="0" applyFont="1" applyAlignment="1">
      <alignment/>
    </xf>
    <xf numFmtId="0" fontId="28" fillId="0" borderId="27" xfId="0" applyFont="1" applyFill="1" applyBorder="1" applyAlignment="1">
      <alignment horizontal="center"/>
    </xf>
    <xf numFmtId="2" fontId="12" fillId="0" borderId="28" xfId="0" applyNumberFormat="1" applyFont="1" applyFill="1" applyBorder="1" applyAlignment="1">
      <alignment horizontal="center"/>
    </xf>
    <xf numFmtId="0" fontId="28" fillId="0" borderId="29" xfId="0" applyFont="1" applyFill="1" applyBorder="1" applyAlignment="1">
      <alignment horizontal="center"/>
    </xf>
    <xf numFmtId="0" fontId="28" fillId="0" borderId="28" xfId="0" applyFont="1" applyFill="1" applyBorder="1" applyAlignment="1">
      <alignment horizontal="center"/>
    </xf>
    <xf numFmtId="0" fontId="28" fillId="0" borderId="30" xfId="0" applyFont="1" applyFill="1" applyBorder="1" applyAlignment="1">
      <alignment horizontal="center"/>
    </xf>
    <xf numFmtId="2" fontId="12" fillId="0" borderId="30" xfId="0" applyNumberFormat="1" applyFont="1" applyFill="1" applyBorder="1" applyAlignment="1">
      <alignment horizontal="center"/>
    </xf>
    <xf numFmtId="0" fontId="28" fillId="0" borderId="0" xfId="0" applyFont="1" applyFill="1" applyBorder="1" applyAlignment="1">
      <alignment/>
    </xf>
    <xf numFmtId="2" fontId="12" fillId="0" borderId="0" xfId="0" applyNumberFormat="1" applyFont="1" applyFill="1" applyBorder="1" applyAlignment="1">
      <alignment/>
    </xf>
    <xf numFmtId="0" fontId="28" fillId="0" borderId="0" xfId="0" applyFont="1" applyFill="1" applyAlignment="1">
      <alignment/>
    </xf>
    <xf numFmtId="0" fontId="2" fillId="38" borderId="24" xfId="0" applyFont="1" applyFill="1" applyBorder="1" applyAlignment="1" applyProtection="1">
      <alignment/>
      <protection/>
    </xf>
    <xf numFmtId="0" fontId="2" fillId="38" borderId="31" xfId="0" applyFont="1" applyFill="1" applyBorder="1" applyAlignment="1" applyProtection="1">
      <alignment/>
      <protection/>
    </xf>
    <xf numFmtId="0" fontId="0" fillId="0" borderId="0" xfId="0" applyAlignment="1" applyProtection="1">
      <alignment/>
      <protection/>
    </xf>
    <xf numFmtId="49" fontId="34" fillId="38" borderId="32" xfId="0" applyNumberFormat="1" applyFont="1" applyFill="1" applyBorder="1" applyAlignment="1" applyProtection="1">
      <alignment/>
      <protection/>
    </xf>
    <xf numFmtId="49" fontId="34" fillId="38" borderId="33" xfId="0" applyNumberFormat="1" applyFont="1" applyFill="1" applyBorder="1" applyAlignment="1" applyProtection="1">
      <alignment/>
      <protection/>
    </xf>
    <xf numFmtId="49" fontId="34" fillId="38" borderId="34" xfId="0" applyNumberFormat="1" applyFont="1" applyFill="1" applyBorder="1" applyAlignment="1" applyProtection="1">
      <alignment/>
      <protection/>
    </xf>
    <xf numFmtId="49" fontId="34" fillId="38" borderId="0" xfId="0" applyNumberFormat="1" applyFont="1" applyFill="1" applyBorder="1" applyAlignment="1" applyProtection="1">
      <alignment/>
      <protection/>
    </xf>
    <xf numFmtId="49" fontId="34" fillId="38" borderId="35" xfId="0" applyNumberFormat="1" applyFont="1" applyFill="1" applyBorder="1" applyAlignment="1" applyProtection="1">
      <alignment/>
      <protection/>
    </xf>
    <xf numFmtId="49" fontId="34" fillId="38" borderId="36" xfId="0" applyNumberFormat="1" applyFont="1" applyFill="1" applyBorder="1" applyAlignment="1" applyProtection="1">
      <alignment/>
      <protection/>
    </xf>
    <xf numFmtId="0" fontId="34" fillId="38" borderId="36" xfId="0" applyFont="1" applyFill="1" applyBorder="1" applyAlignment="1" applyProtection="1">
      <alignment/>
      <protection/>
    </xf>
    <xf numFmtId="0" fontId="34" fillId="38" borderId="35" xfId="0" applyFont="1" applyFill="1" applyBorder="1" applyAlignment="1" applyProtection="1">
      <alignment/>
      <protection/>
    </xf>
    <xf numFmtId="2" fontId="28" fillId="0" borderId="29" xfId="0" applyNumberFormat="1" applyFont="1" applyBorder="1" applyAlignment="1">
      <alignment horizontal="center"/>
    </xf>
    <xf numFmtId="2" fontId="28" fillId="0" borderId="28" xfId="0" applyNumberFormat="1" applyFont="1" applyBorder="1" applyAlignment="1">
      <alignment horizontal="center"/>
    </xf>
    <xf numFmtId="2" fontId="28" fillId="0" borderId="30" xfId="0" applyNumberFormat="1" applyFont="1" applyBorder="1" applyAlignment="1">
      <alignment horizontal="center"/>
    </xf>
    <xf numFmtId="0" fontId="28" fillId="0" borderId="27" xfId="0" applyFont="1" applyBorder="1" applyAlignment="1">
      <alignment/>
    </xf>
    <xf numFmtId="2" fontId="28" fillId="0" borderId="0" xfId="0" applyNumberFormat="1" applyFont="1" applyAlignment="1">
      <alignment horizontal="center"/>
    </xf>
    <xf numFmtId="2" fontId="0" fillId="35" borderId="37" xfId="0" applyNumberFormat="1" applyFont="1" applyFill="1" applyBorder="1" applyAlignment="1" applyProtection="1">
      <alignment/>
      <protection/>
    </xf>
    <xf numFmtId="0" fontId="0" fillId="33" borderId="0" xfId="0" applyFill="1" applyBorder="1" applyAlignment="1">
      <alignment/>
    </xf>
    <xf numFmtId="0" fontId="110" fillId="0" borderId="0" xfId="0" applyFont="1" applyFill="1" applyAlignment="1">
      <alignment/>
    </xf>
    <xf numFmtId="169" fontId="111" fillId="0" borderId="0" xfId="0" applyNumberFormat="1" applyFont="1" applyFill="1" applyAlignment="1">
      <alignment/>
    </xf>
    <xf numFmtId="0" fontId="111" fillId="0" borderId="0" xfId="0" applyFont="1" applyFill="1" applyAlignment="1">
      <alignment/>
    </xf>
    <xf numFmtId="170" fontId="111" fillId="0" borderId="0" xfId="0" applyNumberFormat="1" applyFont="1" applyFill="1" applyAlignment="1">
      <alignment/>
    </xf>
    <xf numFmtId="2" fontId="111" fillId="0" borderId="0" xfId="0" applyNumberFormat="1" applyFont="1" applyFill="1" applyAlignment="1">
      <alignment/>
    </xf>
    <xf numFmtId="0" fontId="0" fillId="0" borderId="0" xfId="0" applyAlignment="1" applyProtection="1">
      <alignment/>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wrapText="1"/>
      <protection hidden="1"/>
    </xf>
    <xf numFmtId="0" fontId="110" fillId="0" borderId="10" xfId="0" applyFont="1" applyFill="1" applyBorder="1" applyAlignment="1">
      <alignment/>
    </xf>
    <xf numFmtId="0" fontId="0" fillId="0" borderId="23" xfId="0" applyNumberFormat="1" applyFont="1" applyFill="1" applyBorder="1" applyAlignment="1" applyProtection="1">
      <alignment/>
      <protection locked="0"/>
    </xf>
    <xf numFmtId="0" fontId="0" fillId="30" borderId="31" xfId="0" applyFill="1" applyBorder="1" applyAlignment="1">
      <alignment/>
    </xf>
    <xf numFmtId="0" fontId="0" fillId="30" borderId="38" xfId="0" applyFill="1" applyBorder="1" applyAlignment="1">
      <alignment/>
    </xf>
    <xf numFmtId="0" fontId="42" fillId="0" borderId="0" xfId="57" applyFont="1" applyAlignment="1" applyProtection="1">
      <alignment horizontal="right"/>
      <protection hidden="1"/>
    </xf>
    <xf numFmtId="0" fontId="34" fillId="39" borderId="39" xfId="57" applyFont="1" applyFill="1" applyBorder="1" applyAlignment="1" applyProtection="1">
      <alignment horizontal="left" vertical="center" wrapText="1"/>
      <protection locked="0"/>
    </xf>
    <xf numFmtId="0" fontId="42" fillId="0" borderId="18" xfId="57" applyFont="1" applyBorder="1" applyAlignment="1" applyProtection="1">
      <alignment horizontal="right" wrapText="1"/>
      <protection hidden="1"/>
    </xf>
    <xf numFmtId="0" fontId="34" fillId="39" borderId="40" xfId="0" applyFont="1" applyFill="1" applyBorder="1" applyAlignment="1" applyProtection="1">
      <alignment horizontal="left" vertical="center" wrapText="1"/>
      <protection locked="0"/>
    </xf>
    <xf numFmtId="0" fontId="34" fillId="39" borderId="41" xfId="0" applyFont="1" applyFill="1" applyBorder="1" applyAlignment="1" applyProtection="1">
      <alignment horizontal="left" vertical="center" wrapText="1"/>
      <protection locked="0"/>
    </xf>
    <xf numFmtId="0" fontId="0" fillId="0" borderId="0" xfId="57"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 fillId="0" borderId="0" xfId="57" applyFont="1" applyFill="1" applyAlignment="1" applyProtection="1">
      <alignment horizontal="left"/>
      <protection locked="0"/>
    </xf>
    <xf numFmtId="0" fontId="0" fillId="33" borderId="22" xfId="0" applyFill="1" applyBorder="1" applyAlignment="1">
      <alignment/>
    </xf>
    <xf numFmtId="2" fontId="33" fillId="40" borderId="42" xfId="0" applyNumberFormat="1" applyFont="1" applyFill="1" applyBorder="1" applyAlignment="1">
      <alignment/>
    </xf>
    <xf numFmtId="2" fontId="33" fillId="40" borderId="36" xfId="0" applyNumberFormat="1" applyFont="1" applyFill="1" applyBorder="1" applyAlignment="1">
      <alignment/>
    </xf>
    <xf numFmtId="0" fontId="5" fillId="30" borderId="42" xfId="0" applyFont="1" applyFill="1" applyBorder="1" applyAlignment="1">
      <alignment/>
    </xf>
    <xf numFmtId="0" fontId="17" fillId="30" borderId="42" xfId="0" applyFont="1" applyFill="1" applyBorder="1" applyAlignment="1">
      <alignment/>
    </xf>
    <xf numFmtId="0" fontId="0" fillId="30" borderId="42" xfId="0" applyFill="1" applyBorder="1" applyAlignment="1">
      <alignment/>
    </xf>
    <xf numFmtId="0" fontId="0" fillId="30" borderId="43" xfId="0" applyFill="1" applyBorder="1" applyAlignment="1">
      <alignment/>
    </xf>
    <xf numFmtId="0" fontId="5" fillId="30" borderId="36" xfId="0" applyFont="1" applyFill="1" applyBorder="1" applyAlignment="1">
      <alignment/>
    </xf>
    <xf numFmtId="0" fontId="17" fillId="30" borderId="36" xfId="0" applyFont="1" applyFill="1" applyBorder="1" applyAlignment="1">
      <alignment/>
    </xf>
    <xf numFmtId="0" fontId="0" fillId="30" borderId="36" xfId="0" applyFill="1" applyBorder="1" applyAlignment="1">
      <alignment/>
    </xf>
    <xf numFmtId="0" fontId="0" fillId="30" borderId="44" xfId="0" applyFill="1" applyBorder="1" applyAlignment="1">
      <alignment/>
    </xf>
    <xf numFmtId="0" fontId="34" fillId="41" borderId="39" xfId="57" applyFont="1"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14" fontId="34" fillId="41" borderId="39" xfId="0" applyNumberFormat="1" applyFont="1" applyFill="1" applyBorder="1" applyAlignment="1" applyProtection="1">
      <alignment horizontal="center" vertical="center" wrapText="1"/>
      <protection locked="0"/>
    </xf>
    <xf numFmtId="14" fontId="0" fillId="41" borderId="41" xfId="0" applyNumberFormat="1" applyFill="1" applyBorder="1" applyAlignment="1" applyProtection="1">
      <alignment horizontal="center" vertical="center" wrapText="1"/>
      <protection locked="0"/>
    </xf>
    <xf numFmtId="0" fontId="46" fillId="0" borderId="10" xfId="0" applyFont="1" applyBorder="1" applyAlignment="1">
      <alignment/>
    </xf>
    <xf numFmtId="0" fontId="47" fillId="0" borderId="10" xfId="0" applyFont="1" applyBorder="1" applyAlignment="1">
      <alignment/>
    </xf>
    <xf numFmtId="0" fontId="39" fillId="0" borderId="0" xfId="0" applyFont="1" applyFill="1" applyBorder="1" applyAlignment="1">
      <alignment vertical="center"/>
    </xf>
    <xf numFmtId="2" fontId="39" fillId="0" borderId="0" xfId="0" applyNumberFormat="1" applyFont="1" applyFill="1" applyBorder="1" applyAlignment="1">
      <alignment vertical="center"/>
    </xf>
    <xf numFmtId="0" fontId="49" fillId="0" borderId="0" xfId="0" applyFont="1" applyAlignment="1">
      <alignment/>
    </xf>
    <xf numFmtId="0" fontId="39" fillId="0" borderId="0" xfId="0" applyFont="1" applyAlignment="1">
      <alignment/>
    </xf>
    <xf numFmtId="0" fontId="47" fillId="0" borderId="0" xfId="0" applyFont="1" applyAlignment="1">
      <alignment/>
    </xf>
    <xf numFmtId="0" fontId="112" fillId="0" borderId="0" xfId="0" applyFont="1" applyAlignment="1">
      <alignment/>
    </xf>
    <xf numFmtId="0" fontId="112" fillId="0" borderId="0" xfId="0" applyFont="1" applyAlignment="1">
      <alignment horizontal="right"/>
    </xf>
    <xf numFmtId="0" fontId="10" fillId="0" borderId="0" xfId="0" applyFont="1" applyAlignment="1">
      <alignment horizontal="right"/>
    </xf>
    <xf numFmtId="0" fontId="55" fillId="0" borderId="0" xfId="0" applyFont="1" applyAlignment="1">
      <alignment/>
    </xf>
    <xf numFmtId="0" fontId="57" fillId="0" borderId="0" xfId="0" applyFont="1" applyAlignment="1">
      <alignment/>
    </xf>
    <xf numFmtId="0" fontId="10" fillId="0" borderId="0" xfId="0" applyFont="1" applyAlignment="1">
      <alignment vertical="center"/>
    </xf>
    <xf numFmtId="0" fontId="10" fillId="0" borderId="0" xfId="0" applyFont="1" applyAlignment="1">
      <alignment horizontal="right" vertical="center"/>
    </xf>
    <xf numFmtId="0" fontId="59" fillId="0" borderId="0" xfId="0" applyFont="1" applyAlignment="1">
      <alignment/>
    </xf>
    <xf numFmtId="170" fontId="55" fillId="0" borderId="0" xfId="0" applyNumberFormat="1" applyFont="1" applyAlignment="1">
      <alignment horizontal="left"/>
    </xf>
    <xf numFmtId="0" fontId="5" fillId="0" borderId="0" xfId="0" applyFont="1" applyAlignment="1">
      <alignment vertical="center"/>
    </xf>
    <xf numFmtId="0" fontId="61" fillId="0" borderId="0" xfId="0" applyFont="1" applyFill="1" applyBorder="1" applyAlignment="1">
      <alignment horizontal="center" vertical="center"/>
    </xf>
    <xf numFmtId="0" fontId="62" fillId="0" borderId="0" xfId="0" applyFont="1" applyAlignment="1">
      <alignment/>
    </xf>
    <xf numFmtId="0" fontId="61" fillId="0" borderId="0" xfId="0" applyFont="1" applyFill="1" applyBorder="1" applyAlignment="1">
      <alignment vertical="center"/>
    </xf>
    <xf numFmtId="2" fontId="61" fillId="0" borderId="0" xfId="0" applyNumberFormat="1" applyFont="1" applyFill="1" applyBorder="1" applyAlignment="1">
      <alignment vertical="center"/>
    </xf>
    <xf numFmtId="0" fontId="62" fillId="0" borderId="0" xfId="0" applyFont="1" applyFill="1" applyBorder="1" applyAlignment="1">
      <alignment/>
    </xf>
    <xf numFmtId="167" fontId="55" fillId="0" borderId="0" xfId="0" applyNumberFormat="1" applyFont="1" applyAlignment="1">
      <alignment horizontal="left"/>
    </xf>
    <xf numFmtId="0" fontId="113" fillId="0" borderId="0" xfId="0" applyFont="1" applyFill="1" applyBorder="1" applyAlignment="1">
      <alignment horizontal="center" vertical="center"/>
    </xf>
    <xf numFmtId="0" fontId="114" fillId="0" borderId="0" xfId="0" applyFont="1" applyFill="1" applyBorder="1" applyAlignment="1">
      <alignment/>
    </xf>
    <xf numFmtId="0" fontId="115" fillId="0" borderId="0" xfId="0" applyFont="1" applyFill="1" applyBorder="1" applyAlignment="1">
      <alignment vertical="center"/>
    </xf>
    <xf numFmtId="2" fontId="115" fillId="0" borderId="0" xfId="0" applyNumberFormat="1" applyFont="1" applyFill="1" applyBorder="1" applyAlignment="1">
      <alignment vertical="center"/>
    </xf>
    <xf numFmtId="0" fontId="49" fillId="0" borderId="10" xfId="0" applyFont="1" applyBorder="1" applyAlignment="1">
      <alignment/>
    </xf>
    <xf numFmtId="0" fontId="47" fillId="0" borderId="0" xfId="0" applyFont="1" applyBorder="1" applyAlignment="1">
      <alignment/>
    </xf>
    <xf numFmtId="0" fontId="49" fillId="0" borderId="0" xfId="0" applyFont="1" applyBorder="1" applyAlignment="1">
      <alignment/>
    </xf>
    <xf numFmtId="0" fontId="116" fillId="0" borderId="0" xfId="0" applyFont="1" applyFill="1" applyBorder="1" applyAlignment="1">
      <alignment horizontal="center" vertical="center"/>
    </xf>
    <xf numFmtId="0" fontId="1" fillId="0" borderId="0" xfId="0" applyFont="1" applyFill="1" applyBorder="1" applyAlignment="1">
      <alignment vertical="center"/>
    </xf>
    <xf numFmtId="0" fontId="61" fillId="0" borderId="0" xfId="0" applyFont="1" applyAlignment="1">
      <alignment/>
    </xf>
    <xf numFmtId="0" fontId="117" fillId="42" borderId="45" xfId="0" applyFont="1" applyFill="1" applyBorder="1" applyAlignment="1">
      <alignment horizontal="center" vertical="center"/>
    </xf>
    <xf numFmtId="0" fontId="118" fillId="30" borderId="31" xfId="0" applyFont="1" applyFill="1" applyBorder="1" applyAlignment="1">
      <alignment vertical="center"/>
    </xf>
    <xf numFmtId="2" fontId="118" fillId="30" borderId="31" xfId="0" applyNumberFormat="1" applyFont="1" applyFill="1" applyBorder="1" applyAlignment="1">
      <alignment vertical="center"/>
    </xf>
    <xf numFmtId="0" fontId="118" fillId="30" borderId="31" xfId="0" applyFont="1" applyFill="1" applyBorder="1" applyAlignment="1">
      <alignment horizontal="right" vertical="center"/>
    </xf>
    <xf numFmtId="0" fontId="39" fillId="0" borderId="0" xfId="0" applyFont="1" applyFill="1" applyBorder="1" applyAlignment="1">
      <alignment/>
    </xf>
    <xf numFmtId="2" fontId="47" fillId="0" borderId="0" xfId="0" applyNumberFormat="1" applyFont="1" applyFill="1" applyBorder="1" applyAlignment="1">
      <alignment/>
    </xf>
    <xf numFmtId="0" fontId="39" fillId="0" borderId="0" xfId="0" applyFont="1" applyFill="1" applyAlignment="1">
      <alignment/>
    </xf>
    <xf numFmtId="0" fontId="13" fillId="40" borderId="42" xfId="0" applyFont="1" applyFill="1" applyBorder="1" applyAlignment="1">
      <alignment/>
    </xf>
    <xf numFmtId="0" fontId="13" fillId="40" borderId="36" xfId="0" applyFont="1" applyFill="1" applyBorder="1" applyAlignment="1">
      <alignment/>
    </xf>
    <xf numFmtId="2" fontId="13" fillId="40" borderId="42" xfId="0" applyNumberFormat="1" applyFont="1" applyFill="1" applyBorder="1" applyAlignment="1">
      <alignment/>
    </xf>
    <xf numFmtId="0" fontId="119" fillId="30" borderId="42" xfId="0" applyFont="1" applyFill="1" applyBorder="1" applyAlignment="1">
      <alignment/>
    </xf>
    <xf numFmtId="2" fontId="13" fillId="40" borderId="36" xfId="0" applyNumberFormat="1" applyFont="1" applyFill="1" applyBorder="1" applyAlignment="1">
      <alignment/>
    </xf>
    <xf numFmtId="0" fontId="119" fillId="30" borderId="36" xfId="0" applyFont="1" applyFill="1" applyBorder="1" applyAlignment="1">
      <alignment/>
    </xf>
    <xf numFmtId="0" fontId="68" fillId="0" borderId="10" xfId="0" applyFont="1" applyBorder="1" applyAlignment="1" applyProtection="1">
      <alignment vertical="center" wrapText="1"/>
      <protection hidden="1"/>
    </xf>
    <xf numFmtId="0" fontId="13" fillId="0" borderId="10" xfId="0" applyFont="1" applyBorder="1" applyAlignment="1">
      <alignment/>
    </xf>
    <xf numFmtId="2" fontId="120" fillId="0" borderId="0" xfId="0" applyNumberFormat="1" applyFont="1" applyFill="1" applyBorder="1" applyAlignment="1">
      <alignment/>
    </xf>
    <xf numFmtId="0" fontId="120" fillId="0" borderId="0" xfId="0" applyFont="1" applyFill="1" applyAlignment="1">
      <alignment/>
    </xf>
    <xf numFmtId="0" fontId="121" fillId="0" borderId="0" xfId="0" applyFont="1" applyFill="1" applyBorder="1" applyAlignment="1">
      <alignment/>
    </xf>
    <xf numFmtId="2" fontId="0" fillId="41" borderId="23" xfId="0" applyNumberFormat="1" applyFill="1" applyBorder="1" applyAlignment="1" applyProtection="1">
      <alignment/>
      <protection locked="0"/>
    </xf>
    <xf numFmtId="0" fontId="28" fillId="0" borderId="45" xfId="0" applyFont="1" applyFill="1" applyBorder="1" applyAlignment="1">
      <alignment horizontal="center" vertical="center"/>
    </xf>
    <xf numFmtId="0" fontId="28" fillId="0" borderId="27" xfId="0" applyFont="1" applyBorder="1" applyAlignment="1">
      <alignment horizontal="center" vertical="center"/>
    </xf>
    <xf numFmtId="0" fontId="28" fillId="0" borderId="27" xfId="0" applyFont="1" applyFill="1" applyBorder="1" applyAlignment="1">
      <alignment horizontal="center" vertical="center"/>
    </xf>
    <xf numFmtId="0" fontId="28" fillId="0" borderId="46" xfId="0" applyFont="1" applyFill="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22" fillId="33" borderId="19" xfId="0" applyFont="1" applyFill="1" applyBorder="1" applyAlignment="1">
      <alignment horizontal="left" vertical="center"/>
    </xf>
    <xf numFmtId="0" fontId="22" fillId="33" borderId="15" xfId="0" applyFont="1" applyFill="1" applyBorder="1" applyAlignment="1">
      <alignment horizontal="left" vertical="center"/>
    </xf>
    <xf numFmtId="0" fontId="24" fillId="33" borderId="19" xfId="0" applyFont="1" applyFill="1" applyBorder="1" applyAlignment="1">
      <alignment horizontal="left" vertical="center"/>
    </xf>
    <xf numFmtId="0" fontId="24" fillId="33" borderId="15" xfId="0" applyFont="1" applyFill="1" applyBorder="1" applyAlignment="1">
      <alignment horizontal="left" vertical="center"/>
    </xf>
    <xf numFmtId="0" fontId="24" fillId="33" borderId="25" xfId="0" applyFont="1" applyFill="1" applyBorder="1" applyAlignment="1">
      <alignment horizontal="left" vertical="center"/>
    </xf>
    <xf numFmtId="0" fontId="22" fillId="33" borderId="26" xfId="0" applyFont="1" applyFill="1" applyBorder="1" applyAlignment="1">
      <alignment horizontal="left" vertical="center"/>
    </xf>
    <xf numFmtId="49" fontId="34" fillId="38" borderId="47" xfId="0" applyNumberFormat="1" applyFont="1" applyFill="1" applyBorder="1" applyAlignment="1" applyProtection="1">
      <alignment/>
      <protection/>
    </xf>
    <xf numFmtId="49" fontId="34" fillId="38" borderId="48" xfId="0" applyNumberFormat="1" applyFont="1" applyFill="1" applyBorder="1" applyAlignment="1" applyProtection="1">
      <alignment/>
      <protection/>
    </xf>
    <xf numFmtId="0" fontId="2" fillId="38" borderId="24" xfId="0" applyFont="1" applyFill="1" applyBorder="1" applyAlignment="1" applyProtection="1">
      <alignment horizontal="center"/>
      <protection/>
    </xf>
    <xf numFmtId="49" fontId="34" fillId="38" borderId="32" xfId="0" applyNumberFormat="1" applyFont="1" applyFill="1" applyBorder="1" applyAlignment="1" applyProtection="1">
      <alignment horizontal="center"/>
      <protection/>
    </xf>
    <xf numFmtId="49" fontId="34" fillId="38" borderId="47" xfId="0" applyNumberFormat="1" applyFont="1" applyFill="1" applyBorder="1" applyAlignment="1" applyProtection="1">
      <alignment horizontal="center"/>
      <protection/>
    </xf>
    <xf numFmtId="49" fontId="34" fillId="38" borderId="49" xfId="0" applyNumberFormat="1" applyFont="1" applyFill="1" applyBorder="1" applyAlignment="1" applyProtection="1">
      <alignment wrapText="1"/>
      <protection/>
    </xf>
    <xf numFmtId="0" fontId="0" fillId="0" borderId="22"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25" xfId="0" applyBorder="1" applyAlignment="1">
      <alignment wrapText="1"/>
    </xf>
    <xf numFmtId="0" fontId="0" fillId="0" borderId="54" xfId="0" applyBorder="1" applyAlignment="1">
      <alignment wrapText="1"/>
    </xf>
    <xf numFmtId="0" fontId="1" fillId="0" borderId="0" xfId="0" applyFont="1" applyAlignment="1" applyProtection="1">
      <alignment horizontal="center" wrapText="1"/>
      <protection hidden="1"/>
    </xf>
    <xf numFmtId="0" fontId="37" fillId="0" borderId="0" xfId="0" applyFont="1" applyAlignment="1" applyProtection="1">
      <alignment horizontal="center"/>
      <protection hidden="1"/>
    </xf>
    <xf numFmtId="0" fontId="37" fillId="0" borderId="0" xfId="0" applyFont="1" applyAlignment="1" applyProtection="1">
      <alignment horizontal="left" vertical="center" wrapText="1"/>
      <protection hidden="1"/>
    </xf>
    <xf numFmtId="0" fontId="38" fillId="43" borderId="0" xfId="0" applyFont="1" applyFill="1" applyAlignment="1" applyProtection="1">
      <alignment horizontal="left" wrapText="1"/>
      <protection hidden="1"/>
    </xf>
    <xf numFmtId="0" fontId="38" fillId="0" borderId="0" xfId="0" applyFont="1" applyAlignment="1" applyProtection="1">
      <alignment horizontal="left" wrapText="1"/>
      <protection hidden="1"/>
    </xf>
    <xf numFmtId="0" fontId="2" fillId="39" borderId="0" xfId="0" applyFont="1" applyFill="1" applyAlignment="1" applyProtection="1">
      <alignment horizontal="left" wrapText="1"/>
      <protection hidden="1"/>
    </xf>
    <xf numFmtId="0" fontId="0" fillId="39" borderId="0" xfId="0" applyFill="1" applyAlignment="1" applyProtection="1">
      <alignment horizontal="left" wrapText="1"/>
      <protection hidden="1"/>
    </xf>
    <xf numFmtId="0" fontId="2" fillId="35" borderId="0" xfId="0" applyFont="1" applyFill="1" applyAlignment="1" applyProtection="1">
      <alignment horizontal="left" wrapText="1"/>
      <protection hidden="1"/>
    </xf>
    <xf numFmtId="0" fontId="0" fillId="0" borderId="0" xfId="0" applyAlignment="1" applyProtection="1">
      <alignment horizontal="left" wrapText="1"/>
      <protection hidden="1"/>
    </xf>
    <xf numFmtId="0" fontId="45" fillId="0" borderId="0" xfId="0" applyFont="1" applyFill="1" applyBorder="1" applyAlignment="1" applyProtection="1">
      <alignment horizontal="left" vertical="center" wrapText="1"/>
      <protection hidden="1"/>
    </xf>
    <xf numFmtId="0" fontId="22" fillId="33" borderId="55"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xf>
    <xf numFmtId="0" fontId="34" fillId="39" borderId="56" xfId="57" applyFont="1" applyFill="1" applyBorder="1" applyAlignment="1" applyProtection="1">
      <alignment horizontal="left" vertical="top" wrapText="1"/>
      <protection locked="0"/>
    </xf>
    <xf numFmtId="0" fontId="34" fillId="39" borderId="57" xfId="57" applyFont="1" applyFill="1" applyBorder="1" applyAlignment="1" applyProtection="1">
      <alignment horizontal="left" vertical="top" wrapText="1"/>
      <protection locked="0"/>
    </xf>
    <xf numFmtId="0" fontId="34" fillId="39" borderId="58" xfId="57" applyFont="1" applyFill="1" applyBorder="1" applyAlignment="1" applyProtection="1">
      <alignment horizontal="left" vertical="top" wrapText="1"/>
      <protection locked="0"/>
    </xf>
    <xf numFmtId="0" fontId="34" fillId="39" borderId="18" xfId="57" applyFont="1" applyFill="1" applyBorder="1" applyAlignment="1" applyProtection="1">
      <alignment horizontal="left" vertical="top" wrapText="1"/>
      <protection locked="0"/>
    </xf>
    <xf numFmtId="0" fontId="34" fillId="39" borderId="0" xfId="57" applyFont="1" applyFill="1" applyBorder="1" applyAlignment="1" applyProtection="1">
      <alignment horizontal="left" vertical="top" wrapText="1"/>
      <protection locked="0"/>
    </xf>
    <xf numFmtId="0" fontId="34" fillId="39" borderId="13" xfId="57" applyFont="1" applyFill="1" applyBorder="1" applyAlignment="1" applyProtection="1">
      <alignment horizontal="left" vertical="top" wrapText="1"/>
      <protection locked="0"/>
    </xf>
    <xf numFmtId="0" fontId="34" fillId="39" borderId="59" xfId="57" applyFont="1" applyFill="1" applyBorder="1" applyAlignment="1" applyProtection="1">
      <alignment horizontal="left" vertical="top" wrapText="1"/>
      <protection locked="0"/>
    </xf>
    <xf numFmtId="0" fontId="34" fillId="39" borderId="60" xfId="57" applyFont="1" applyFill="1" applyBorder="1" applyAlignment="1" applyProtection="1">
      <alignment horizontal="left" vertical="top" wrapText="1"/>
      <protection locked="0"/>
    </xf>
    <xf numFmtId="0" fontId="34" fillId="39" borderId="61" xfId="57" applyFont="1" applyFill="1" applyBorder="1" applyAlignment="1" applyProtection="1">
      <alignment horizontal="left" vertical="top" wrapText="1"/>
      <protection locked="0"/>
    </xf>
    <xf numFmtId="0" fontId="42" fillId="0" borderId="60" xfId="57" applyFont="1" applyBorder="1" applyAlignment="1" applyProtection="1">
      <alignment horizontal="left" vertical="top" wrapText="1"/>
      <protection hidden="1"/>
    </xf>
    <xf numFmtId="0" fontId="0" fillId="0" borderId="0" xfId="57" applyFont="1" applyAlignment="1" applyProtection="1">
      <alignment horizontal="left" vertical="center" wrapText="1"/>
      <protection hidden="1"/>
    </xf>
    <xf numFmtId="0" fontId="41" fillId="44" borderId="39" xfId="0" applyFont="1" applyFill="1" applyBorder="1" applyAlignment="1" applyProtection="1">
      <alignment horizontal="left" vertical="center" wrapText="1"/>
      <protection hidden="1"/>
    </xf>
    <xf numFmtId="0" fontId="41" fillId="44" borderId="40" xfId="0" applyFont="1" applyFill="1" applyBorder="1" applyAlignment="1" applyProtection="1">
      <alignment horizontal="left" vertical="center" wrapText="1"/>
      <protection hidden="1"/>
    </xf>
    <xf numFmtId="0" fontId="41" fillId="44" borderId="41" xfId="0" applyFont="1" applyFill="1" applyBorder="1" applyAlignment="1" applyProtection="1">
      <alignment horizontal="left" vertical="center" wrapText="1"/>
      <protection hidden="1"/>
    </xf>
    <xf numFmtId="0" fontId="116" fillId="42" borderId="62" xfId="0" applyFont="1" applyFill="1" applyBorder="1" applyAlignment="1">
      <alignment horizontal="center" vertical="center" wrapText="1"/>
    </xf>
    <xf numFmtId="0" fontId="116" fillId="42" borderId="63" xfId="0" applyFont="1" applyFill="1" applyBorder="1" applyAlignment="1">
      <alignment horizontal="center" vertical="center" wrapText="1"/>
    </xf>
    <xf numFmtId="0" fontId="70" fillId="43" borderId="56" xfId="0" applyFont="1" applyFill="1" applyBorder="1" applyAlignment="1" applyProtection="1">
      <alignment horizontal="left" vertical="center" wrapText="1"/>
      <protection hidden="1"/>
    </xf>
    <xf numFmtId="0" fontId="70" fillId="43" borderId="57" xfId="0" applyFont="1" applyFill="1" applyBorder="1" applyAlignment="1" applyProtection="1">
      <alignment horizontal="left" vertical="center" wrapText="1"/>
      <protection hidden="1"/>
    </xf>
    <xf numFmtId="0" fontId="70" fillId="43" borderId="58" xfId="0" applyFont="1" applyFill="1" applyBorder="1" applyAlignment="1" applyProtection="1">
      <alignment horizontal="left" vertical="center" wrapText="1"/>
      <protection hidden="1"/>
    </xf>
    <xf numFmtId="0" fontId="70" fillId="43" borderId="18" xfId="0" applyFont="1" applyFill="1" applyBorder="1" applyAlignment="1" applyProtection="1">
      <alignment horizontal="left" vertical="center" wrapText="1"/>
      <protection hidden="1"/>
    </xf>
    <xf numFmtId="0" fontId="70" fillId="43" borderId="0" xfId="0" applyFont="1" applyFill="1" applyBorder="1" applyAlignment="1" applyProtection="1">
      <alignment horizontal="left" vertical="center" wrapText="1"/>
      <protection hidden="1"/>
    </xf>
    <xf numFmtId="0" fontId="70" fillId="43" borderId="13" xfId="0" applyFont="1" applyFill="1" applyBorder="1" applyAlignment="1" applyProtection="1">
      <alignment horizontal="left" vertical="center" wrapText="1"/>
      <protection hidden="1"/>
    </xf>
    <xf numFmtId="0" fontId="70" fillId="43" borderId="59" xfId="0" applyFont="1" applyFill="1" applyBorder="1" applyAlignment="1" applyProtection="1">
      <alignment horizontal="left" vertical="center" wrapText="1"/>
      <protection hidden="1"/>
    </xf>
    <xf numFmtId="0" fontId="70" fillId="43" borderId="60" xfId="0" applyFont="1" applyFill="1" applyBorder="1" applyAlignment="1" applyProtection="1">
      <alignment horizontal="left" vertical="center" wrapText="1"/>
      <protection hidden="1"/>
    </xf>
    <xf numFmtId="0" fontId="70" fillId="43" borderId="61" xfId="0" applyFont="1" applyFill="1" applyBorder="1" applyAlignment="1" applyProtection="1">
      <alignment horizontal="left" vertical="center" wrapText="1"/>
      <protection hidden="1"/>
    </xf>
    <xf numFmtId="0" fontId="43" fillId="36" borderId="64" xfId="0" applyFont="1" applyFill="1" applyBorder="1" applyAlignment="1" applyProtection="1">
      <alignment horizontal="left" vertical="center" wrapText="1"/>
      <protection hidden="1"/>
    </xf>
    <xf numFmtId="0" fontId="43" fillId="36" borderId="65" xfId="0" applyFont="1" applyFill="1" applyBorder="1" applyAlignment="1" applyProtection="1">
      <alignment horizontal="left" vertical="center" wrapText="1"/>
      <protection hidden="1"/>
    </xf>
    <xf numFmtId="2" fontId="118" fillId="30" borderId="31" xfId="0" applyNumberFormat="1" applyFont="1" applyFill="1" applyBorder="1" applyAlignment="1">
      <alignment vertical="center"/>
    </xf>
    <xf numFmtId="0" fontId="0" fillId="0" borderId="31" xfId="0" applyBorder="1" applyAlignment="1">
      <alignment/>
    </xf>
    <xf numFmtId="0" fontId="44"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center" vertical="center" wrapText="1"/>
      <protection hidden="1"/>
    </xf>
    <xf numFmtId="0" fontId="44" fillId="39" borderId="56" xfId="0" applyFont="1" applyFill="1" applyBorder="1" applyAlignment="1" applyProtection="1">
      <alignment horizontal="center" vertical="center" wrapText="1"/>
      <protection locked="0"/>
    </xf>
    <xf numFmtId="0" fontId="44" fillId="0" borderId="57" xfId="0"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44" fillId="0" borderId="59" xfId="0" applyFont="1" applyBorder="1" applyAlignment="1" applyProtection="1">
      <alignment horizontal="center" vertical="center" wrapText="1"/>
      <protection locked="0"/>
    </xf>
    <xf numFmtId="0" fontId="44" fillId="0" borderId="60" xfId="0" applyFont="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 fillId="0" borderId="0" xfId="0" applyFont="1" applyAlignment="1" applyProtection="1">
      <alignment horizontal="right" vertical="center" wrapText="1"/>
      <protection hidden="1"/>
    </xf>
    <xf numFmtId="0" fontId="0" fillId="0" borderId="0" xfId="0" applyAlignment="1">
      <alignment horizontal="right" vertical="center" wrapText="1"/>
    </xf>
    <xf numFmtId="0" fontId="1" fillId="0" borderId="0" xfId="0" applyFont="1" applyAlignment="1" applyProtection="1">
      <alignment horizontal="right"/>
      <protection hidden="1"/>
    </xf>
    <xf numFmtId="0" fontId="0" fillId="0" borderId="0" xfId="0"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0</xdr:row>
      <xdr:rowOff>19050</xdr:rowOff>
    </xdr:from>
    <xdr:to>
      <xdr:col>1</xdr:col>
      <xdr:colOff>781050</xdr:colOff>
      <xdr:row>4</xdr:row>
      <xdr:rowOff>180975</xdr:rowOff>
    </xdr:to>
    <xdr:pic>
      <xdr:nvPicPr>
        <xdr:cNvPr id="1" name="Picture 16" descr="color-seal-3-inch"/>
        <xdr:cNvPicPr preferRelativeResize="1">
          <a:picLocks noChangeAspect="1"/>
        </xdr:cNvPicPr>
      </xdr:nvPicPr>
      <xdr:blipFill>
        <a:blip r:embed="rId1"/>
        <a:stretch>
          <a:fillRect/>
        </a:stretch>
      </xdr:blipFill>
      <xdr:spPr>
        <a:xfrm>
          <a:off x="809625" y="19050"/>
          <a:ext cx="1019175" cy="923925"/>
        </a:xfrm>
        <a:prstGeom prst="rect">
          <a:avLst/>
        </a:prstGeom>
        <a:noFill/>
        <a:ln w="9525" cmpd="sng">
          <a:noFill/>
        </a:ln>
      </xdr:spPr>
    </xdr:pic>
    <xdr:clientData/>
  </xdr:twoCellAnchor>
  <xdr:twoCellAnchor>
    <xdr:from>
      <xdr:col>7</xdr:col>
      <xdr:colOff>123825</xdr:colOff>
      <xdr:row>176</xdr:row>
      <xdr:rowOff>0</xdr:rowOff>
    </xdr:from>
    <xdr:to>
      <xdr:col>10</xdr:col>
      <xdr:colOff>352425</xdr:colOff>
      <xdr:row>191</xdr:row>
      <xdr:rowOff>114300</xdr:rowOff>
    </xdr:to>
    <xdr:sp>
      <xdr:nvSpPr>
        <xdr:cNvPr id="2" name="TextBox 2"/>
        <xdr:cNvSpPr txBox="1">
          <a:spLocks noChangeArrowheads="1"/>
        </xdr:cNvSpPr>
      </xdr:nvSpPr>
      <xdr:spPr>
        <a:xfrm>
          <a:off x="7753350" y="38871525"/>
          <a:ext cx="2314575" cy="2419350"/>
        </a:xfrm>
        <a:prstGeom prst="rect">
          <a:avLst/>
        </a:prstGeom>
        <a:solidFill>
          <a:srgbClr val="CCCCFF"/>
        </a:solidFill>
        <a:ln w="9525" cmpd="sng">
          <a:solidFill>
            <a:srgbClr val="BCBCBC"/>
          </a:solidFill>
          <a:headEnd type="none"/>
          <a:tailEnd type="none"/>
        </a:ln>
      </xdr:spPr>
      <xdr:txBody>
        <a:bodyPr vertOverflow="clip" wrap="square" anchor="ctr"/>
        <a:p>
          <a:pPr algn="l">
            <a:defRPr/>
          </a:pPr>
          <a:r>
            <a:rPr lang="en-US" cap="none" sz="1200" b="1" i="0" u="none" baseline="0">
              <a:solidFill>
                <a:srgbClr val="FF00FF"/>
              </a:solidFill>
              <a:latin typeface="Arial"/>
              <a:ea typeface="Arial"/>
              <a:cs typeface="Arial"/>
            </a:rPr>
            <a:t>Caution!</a:t>
          </a:r>
          <a:r>
            <a:rPr lang="en-US" cap="none" sz="1200" b="1" i="0" u="none" baseline="0">
              <a:solidFill>
                <a:srgbClr val="FF00FF"/>
              </a:solidFill>
              <a:latin typeface="Arial"/>
              <a:ea typeface="Arial"/>
              <a:cs typeface="Arial"/>
            </a:rPr>
            <a:t> The purpose of this random spill size chart is to aid the user in evaluating the hazard of random sized spills.  Please note that the calculation does not take into account the viscosity or volatility of the liquid, or the absorptivity of the surface.  The results generated for small volume spills over large areas should be used with extreme caution.</a:t>
          </a:r>
        </a:p>
      </xdr:txBody>
    </xdr:sp>
    <xdr:clientData/>
  </xdr:twoCellAnchor>
  <xdr:twoCellAnchor editAs="oneCell">
    <xdr:from>
      <xdr:col>8</xdr:col>
      <xdr:colOff>28575</xdr:colOff>
      <xdr:row>31</xdr:row>
      <xdr:rowOff>0</xdr:rowOff>
    </xdr:from>
    <xdr:to>
      <xdr:col>11</xdr:col>
      <xdr:colOff>19050</xdr:colOff>
      <xdr:row>32</xdr:row>
      <xdr:rowOff>47625</xdr:rowOff>
    </xdr:to>
    <xdr:pic>
      <xdr:nvPicPr>
        <xdr:cNvPr id="3" name="ComboBox1"/>
        <xdr:cNvPicPr preferRelativeResize="1">
          <a:picLocks noChangeAspect="1"/>
        </xdr:cNvPicPr>
      </xdr:nvPicPr>
      <xdr:blipFill>
        <a:blip r:embed="rId2"/>
        <a:stretch>
          <a:fillRect/>
        </a:stretch>
      </xdr:blipFill>
      <xdr:spPr>
        <a:xfrm>
          <a:off x="8772525" y="7162800"/>
          <a:ext cx="15716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690"/>
  <sheetViews>
    <sheetView showGridLines="0" showRowColHeaders="0" tabSelected="1" zoomScaleSheetLayoutView="75" workbookViewId="0" topLeftCell="A169">
      <selection activeCell="I195" sqref="I195"/>
    </sheetView>
  </sheetViews>
  <sheetFormatPr defaultColWidth="9.140625" defaultRowHeight="12.75"/>
  <cols>
    <col min="1" max="1" width="15.7109375" style="0" customWidth="1"/>
    <col min="2" max="2" width="14.00390625" style="0" customWidth="1"/>
    <col min="3" max="3" width="15.28125" style="0" customWidth="1"/>
    <col min="4" max="4" width="14.00390625" style="0" customWidth="1"/>
    <col min="5" max="5" width="18.8515625" style="0" customWidth="1"/>
    <col min="6" max="6" width="16.421875" style="0" customWidth="1"/>
    <col min="7" max="7" width="20.140625" style="0" customWidth="1"/>
    <col min="8" max="8" width="16.7109375" style="0" customWidth="1"/>
    <col min="9" max="9" width="8.28125" style="0" customWidth="1"/>
    <col min="10" max="10" width="6.28125" style="0" customWidth="1"/>
  </cols>
  <sheetData>
    <row r="1" spans="1:11" ht="15" customHeight="1">
      <c r="A1" s="93"/>
      <c r="B1" s="93"/>
      <c r="C1" s="93"/>
      <c r="D1" s="93"/>
      <c r="E1" s="93"/>
      <c r="F1" s="93"/>
      <c r="G1" s="93"/>
      <c r="H1" s="93"/>
      <c r="I1" s="93"/>
      <c r="J1" s="93"/>
      <c r="K1" s="93"/>
    </row>
    <row r="2" spans="1:11" ht="15" customHeight="1">
      <c r="A2" s="202" t="s">
        <v>106</v>
      </c>
      <c r="B2" s="202"/>
      <c r="C2" s="202"/>
      <c r="D2" s="202"/>
      <c r="E2" s="202"/>
      <c r="F2" s="202"/>
      <c r="G2" s="202"/>
      <c r="H2" s="202"/>
      <c r="I2" s="202"/>
      <c r="J2" s="202"/>
      <c r="K2" s="202"/>
    </row>
    <row r="3" spans="1:11" ht="15" customHeight="1">
      <c r="A3" s="93"/>
      <c r="B3" s="95"/>
      <c r="D3" s="202" t="s">
        <v>107</v>
      </c>
      <c r="E3" s="202"/>
      <c r="F3" s="202"/>
      <c r="G3" s="202"/>
      <c r="H3" s="94"/>
      <c r="I3" s="254" t="s">
        <v>99</v>
      </c>
      <c r="J3" s="255"/>
      <c r="K3" s="255"/>
    </row>
    <row r="4" spans="1:11" ht="15" customHeight="1">
      <c r="A4" s="93"/>
      <c r="B4" s="95"/>
      <c r="D4" s="202" t="s">
        <v>108</v>
      </c>
      <c r="E4" s="202"/>
      <c r="F4" s="202"/>
      <c r="G4" s="202"/>
      <c r="H4" s="94"/>
      <c r="I4" s="256" t="s">
        <v>100</v>
      </c>
      <c r="J4" s="257"/>
      <c r="K4" s="257"/>
    </row>
    <row r="5" spans="1:11" ht="15" customHeight="1">
      <c r="A5" s="203"/>
      <c r="B5" s="203"/>
      <c r="C5" s="203"/>
      <c r="D5" s="203"/>
      <c r="E5" s="203"/>
      <c r="F5" s="203"/>
      <c r="G5" s="203"/>
      <c r="H5" s="203"/>
      <c r="I5" s="203"/>
      <c r="J5" s="203"/>
      <c r="K5" s="203"/>
    </row>
    <row r="6" spans="1:11" ht="15" customHeight="1">
      <c r="A6" s="204"/>
      <c r="B6" s="204"/>
      <c r="C6" s="204"/>
      <c r="D6" s="204"/>
      <c r="E6" s="204"/>
      <c r="F6" s="204"/>
      <c r="G6" s="204"/>
      <c r="H6" s="204"/>
      <c r="I6" s="204"/>
      <c r="J6" s="204"/>
      <c r="K6" s="204"/>
    </row>
    <row r="7" spans="1:11" ht="15" customHeight="1">
      <c r="A7" s="205" t="s">
        <v>101</v>
      </c>
      <c r="B7" s="206"/>
      <c r="C7" s="206"/>
      <c r="D7" s="206"/>
      <c r="E7" s="206"/>
      <c r="F7" s="206"/>
      <c r="G7" s="206"/>
      <c r="H7" s="206"/>
      <c r="I7" s="206"/>
      <c r="J7" s="206"/>
      <c r="K7" s="206"/>
    </row>
    <row r="8" spans="1:11" ht="15" customHeight="1">
      <c r="A8" s="207" t="s">
        <v>76</v>
      </c>
      <c r="B8" s="208"/>
      <c r="C8" s="208"/>
      <c r="D8" s="208"/>
      <c r="E8" s="208"/>
      <c r="F8" s="208"/>
      <c r="G8" s="208"/>
      <c r="H8" s="208"/>
      <c r="I8" s="208"/>
      <c r="J8" s="208"/>
      <c r="K8" s="208"/>
    </row>
    <row r="9" spans="1:11" ht="15" customHeight="1">
      <c r="A9" s="209" t="s">
        <v>102</v>
      </c>
      <c r="B9" s="210"/>
      <c r="C9" s="210"/>
      <c r="D9" s="210"/>
      <c r="E9" s="210"/>
      <c r="F9" s="210"/>
      <c r="G9" s="210"/>
      <c r="H9" s="210"/>
      <c r="I9" s="210"/>
      <c r="J9" s="210"/>
      <c r="K9" s="210"/>
    </row>
    <row r="10" spans="1:11" ht="15" customHeight="1">
      <c r="A10" s="205" t="s">
        <v>103</v>
      </c>
      <c r="B10" s="206"/>
      <c r="C10" s="206"/>
      <c r="D10" s="206"/>
      <c r="E10" s="206"/>
      <c r="F10" s="206"/>
      <c r="G10" s="206"/>
      <c r="H10" s="206"/>
      <c r="I10" s="206"/>
      <c r="J10" s="206"/>
      <c r="K10" s="206"/>
    </row>
    <row r="11" spans="1:11" ht="15" customHeight="1">
      <c r="A11" s="205" t="s">
        <v>104</v>
      </c>
      <c r="B11" s="206"/>
      <c r="C11" s="206"/>
      <c r="D11" s="206"/>
      <c r="E11" s="206"/>
      <c r="F11" s="206"/>
      <c r="G11" s="206"/>
      <c r="H11" s="206"/>
      <c r="I11" s="206"/>
      <c r="J11" s="206"/>
      <c r="K11" s="206"/>
    </row>
    <row r="12" spans="1:11" ht="45" customHeight="1">
      <c r="A12" s="245" t="s">
        <v>115</v>
      </c>
      <c r="B12" s="246"/>
      <c r="C12" s="247"/>
      <c r="D12" s="247"/>
      <c r="E12" s="247"/>
      <c r="F12" s="247"/>
      <c r="G12" s="247"/>
      <c r="H12" s="247"/>
      <c r="I12" s="247"/>
      <c r="J12" s="247"/>
      <c r="K12" s="247"/>
    </row>
    <row r="13" spans="1:11" ht="24.75" customHeight="1">
      <c r="A13" s="246"/>
      <c r="B13" s="246"/>
      <c r="C13" s="248"/>
      <c r="D13" s="249"/>
      <c r="E13" s="249"/>
      <c r="F13" s="249"/>
      <c r="G13" s="249"/>
      <c r="H13" s="249"/>
      <c r="I13" s="249"/>
      <c r="J13" s="250"/>
      <c r="K13" s="106"/>
    </row>
    <row r="14" spans="1:11" ht="24.75" customHeight="1">
      <c r="A14" s="246"/>
      <c r="B14" s="246"/>
      <c r="C14" s="251"/>
      <c r="D14" s="252"/>
      <c r="E14" s="252"/>
      <c r="F14" s="252"/>
      <c r="G14" s="252"/>
      <c r="H14" s="252"/>
      <c r="I14" s="252"/>
      <c r="J14" s="253"/>
      <c r="K14" s="106"/>
    </row>
    <row r="15" spans="1:11" ht="45" customHeight="1" thickBot="1">
      <c r="A15" s="246"/>
      <c r="B15" s="246"/>
      <c r="C15" s="211"/>
      <c r="D15" s="211"/>
      <c r="E15" s="211"/>
      <c r="F15" s="211"/>
      <c r="G15" s="211"/>
      <c r="H15" s="211"/>
      <c r="I15" s="211"/>
      <c r="J15" s="211"/>
      <c r="K15" s="211"/>
    </row>
    <row r="16" spans="1:11" ht="24.75" customHeight="1" thickTop="1">
      <c r="A16" s="124" t="s">
        <v>116</v>
      </c>
      <c r="B16" s="1"/>
      <c r="C16" s="1"/>
      <c r="D16" s="1"/>
      <c r="E16" s="1"/>
      <c r="F16" s="1"/>
      <c r="G16" s="1"/>
      <c r="H16" s="96"/>
      <c r="I16" s="96"/>
      <c r="J16" s="1"/>
      <c r="K16" s="1"/>
    </row>
    <row r="17" spans="2:9" ht="15" customHeight="1">
      <c r="B17" s="2" t="s">
        <v>45</v>
      </c>
      <c r="F17" s="175">
        <v>5</v>
      </c>
      <c r="G17" s="180" t="s">
        <v>175</v>
      </c>
      <c r="H17" s="89">
        <f>(F17)*0.003785</f>
        <v>0.018925</v>
      </c>
      <c r="I17" s="90" t="s">
        <v>97</v>
      </c>
    </row>
    <row r="18" spans="2:9" ht="15" customHeight="1">
      <c r="B18" s="2" t="s">
        <v>46</v>
      </c>
      <c r="F18" s="175">
        <v>9</v>
      </c>
      <c r="G18" s="180" t="s">
        <v>180</v>
      </c>
      <c r="H18" s="91">
        <f>F18*0.3048^2</f>
        <v>0.8361273600000001</v>
      </c>
      <c r="I18" s="90" t="s">
        <v>98</v>
      </c>
    </row>
    <row r="19" spans="2:9" ht="15" customHeight="1">
      <c r="B19" s="2" t="s">
        <v>5</v>
      </c>
      <c r="F19" s="53">
        <v>0.078</v>
      </c>
      <c r="G19" s="180" t="s">
        <v>181</v>
      </c>
      <c r="H19" s="88"/>
      <c r="I19" s="88"/>
    </row>
    <row r="20" spans="2:9" ht="15" customHeight="1">
      <c r="B20" s="2" t="s">
        <v>44</v>
      </c>
      <c r="F20" s="53">
        <v>45700</v>
      </c>
      <c r="G20" s="180" t="s">
        <v>6</v>
      </c>
      <c r="H20" s="88"/>
      <c r="I20" s="88"/>
    </row>
    <row r="21" spans="2:9" ht="15" customHeight="1">
      <c r="B21" s="2" t="s">
        <v>47</v>
      </c>
      <c r="F21" s="53">
        <v>573</v>
      </c>
      <c r="G21" s="180" t="s">
        <v>177</v>
      </c>
      <c r="H21" s="88"/>
      <c r="I21" s="88"/>
    </row>
    <row r="22" spans="2:9" ht="15" customHeight="1">
      <c r="B22" s="2" t="s">
        <v>90</v>
      </c>
      <c r="F22" s="53">
        <v>2.7</v>
      </c>
      <c r="G22" s="180" t="s">
        <v>182</v>
      </c>
      <c r="H22" s="88"/>
      <c r="I22" s="88"/>
    </row>
    <row r="23" spans="2:9" ht="15" customHeight="1">
      <c r="B23" s="2" t="s">
        <v>85</v>
      </c>
      <c r="F23" s="175">
        <v>77</v>
      </c>
      <c r="G23" s="181" t="s">
        <v>178</v>
      </c>
      <c r="H23" s="92">
        <f>(F23-32)*(5/9)</f>
        <v>25</v>
      </c>
      <c r="I23" s="90" t="s">
        <v>86</v>
      </c>
    </row>
    <row r="24" spans="2:9" ht="15" customHeight="1">
      <c r="B24" s="2"/>
      <c r="F24" s="72"/>
      <c r="G24" s="181"/>
      <c r="H24" s="92">
        <f>H23+273</f>
        <v>298</v>
      </c>
      <c r="I24" s="90" t="s">
        <v>88</v>
      </c>
    </row>
    <row r="25" spans="2:7" ht="15" customHeight="1">
      <c r="B25" s="4" t="s">
        <v>53</v>
      </c>
      <c r="C25" s="16"/>
      <c r="D25" s="16"/>
      <c r="E25" s="16"/>
      <c r="F25" s="97">
        <v>9.81</v>
      </c>
      <c r="G25" s="136" t="s">
        <v>176</v>
      </c>
    </row>
    <row r="26" spans="2:7" ht="15" customHeight="1" thickBot="1">
      <c r="B26" s="2" t="s">
        <v>87</v>
      </c>
      <c r="C26" s="59"/>
      <c r="D26" s="16"/>
      <c r="F26" s="86">
        <f>353/H24</f>
        <v>1.1845637583892616</v>
      </c>
      <c r="G26" s="180" t="s">
        <v>177</v>
      </c>
    </row>
    <row r="27" spans="2:7" ht="15" customHeight="1" thickBot="1" thickTop="1">
      <c r="B27" s="2"/>
      <c r="C27" s="59"/>
      <c r="D27" s="16"/>
      <c r="F27" s="54" t="s">
        <v>79</v>
      </c>
      <c r="G27" s="11"/>
    </row>
    <row r="28" spans="2:6" ht="15" customHeight="1" thickBot="1" thickTop="1">
      <c r="B28" s="60" t="s">
        <v>89</v>
      </c>
      <c r="C28" s="60"/>
      <c r="D28" s="60"/>
      <c r="E28" s="60"/>
      <c r="F28" s="19"/>
    </row>
    <row r="29" spans="1:11" ht="24.75" customHeight="1" thickTop="1">
      <c r="A29" s="124" t="s">
        <v>49</v>
      </c>
      <c r="B29" s="1"/>
      <c r="C29" s="1"/>
      <c r="D29" s="1"/>
      <c r="E29" s="1"/>
      <c r="F29" s="1"/>
      <c r="G29" s="1"/>
      <c r="H29" s="1"/>
      <c r="I29" s="1"/>
      <c r="J29" s="1"/>
      <c r="K29" s="1"/>
    </row>
    <row r="30" spans="1:7" ht="15" customHeight="1" thickBot="1">
      <c r="A30" s="4" t="s">
        <v>77</v>
      </c>
      <c r="B30" s="2"/>
      <c r="C30" s="15"/>
      <c r="D30" s="15"/>
      <c r="E30" s="15"/>
      <c r="F30" s="15"/>
      <c r="G30" s="15"/>
    </row>
    <row r="31" spans="1:11" ht="15" customHeight="1">
      <c r="A31" s="212" t="s">
        <v>7</v>
      </c>
      <c r="B31" s="213"/>
      <c r="C31" s="29" t="s">
        <v>8</v>
      </c>
      <c r="D31" s="30"/>
      <c r="E31" s="29" t="s">
        <v>54</v>
      </c>
      <c r="F31" s="30"/>
      <c r="G31" s="46" t="s">
        <v>48</v>
      </c>
      <c r="H31" s="47" t="s">
        <v>91</v>
      </c>
      <c r="I31" s="55" t="s">
        <v>55</v>
      </c>
      <c r="J31" s="56"/>
      <c r="K31" s="56"/>
    </row>
    <row r="32" spans="1:8" ht="15" customHeight="1" thickBot="1">
      <c r="A32" s="214"/>
      <c r="B32" s="215"/>
      <c r="C32" s="182" t="s">
        <v>61</v>
      </c>
      <c r="D32" s="183"/>
      <c r="E32" s="184" t="s">
        <v>62</v>
      </c>
      <c r="F32" s="185"/>
      <c r="G32" s="186" t="s">
        <v>63</v>
      </c>
      <c r="H32" s="187" t="s">
        <v>72</v>
      </c>
    </row>
    <row r="33" spans="1:9" ht="15" customHeight="1">
      <c r="A33" s="22" t="s">
        <v>9</v>
      </c>
      <c r="B33" s="23"/>
      <c r="C33" s="31">
        <v>0.017</v>
      </c>
      <c r="D33" s="32"/>
      <c r="E33" s="39">
        <v>20000</v>
      </c>
      <c r="F33" s="40"/>
      <c r="G33" s="43">
        <v>796</v>
      </c>
      <c r="H33" s="44">
        <v>100</v>
      </c>
      <c r="I33" s="17" t="s">
        <v>71</v>
      </c>
    </row>
    <row r="34" spans="1:9" ht="15" customHeight="1">
      <c r="A34" s="22" t="s">
        <v>10</v>
      </c>
      <c r="B34" s="23"/>
      <c r="C34" s="33">
        <v>0.015</v>
      </c>
      <c r="D34" s="34"/>
      <c r="E34" s="37">
        <v>26800</v>
      </c>
      <c r="F34" s="38"/>
      <c r="G34" s="43">
        <v>794</v>
      </c>
      <c r="H34" s="45">
        <v>100</v>
      </c>
      <c r="I34" s="18" t="s">
        <v>60</v>
      </c>
    </row>
    <row r="35" spans="1:9" ht="15" customHeight="1">
      <c r="A35" s="22" t="s">
        <v>11</v>
      </c>
      <c r="B35" s="23"/>
      <c r="C35" s="33">
        <v>0.078</v>
      </c>
      <c r="D35" s="34"/>
      <c r="E35" s="37">
        <v>45700</v>
      </c>
      <c r="F35" s="38"/>
      <c r="G35" s="43">
        <v>573</v>
      </c>
      <c r="H35" s="45">
        <v>2.7</v>
      </c>
      <c r="I35" s="14"/>
    </row>
    <row r="36" spans="1:9" ht="15" customHeight="1">
      <c r="A36" s="22" t="s">
        <v>12</v>
      </c>
      <c r="B36" s="23"/>
      <c r="C36" s="33">
        <v>0.085</v>
      </c>
      <c r="D36" s="34"/>
      <c r="E36" s="37">
        <v>40100</v>
      </c>
      <c r="F36" s="38"/>
      <c r="G36" s="43">
        <v>874</v>
      </c>
      <c r="H36" s="45">
        <v>2.7</v>
      </c>
      <c r="I36" s="14"/>
    </row>
    <row r="37" spans="1:9" ht="15" customHeight="1">
      <c r="A37" s="22" t="s">
        <v>13</v>
      </c>
      <c r="B37" s="23"/>
      <c r="C37" s="33">
        <v>0.074</v>
      </c>
      <c r="D37" s="34"/>
      <c r="E37" s="37">
        <v>44700</v>
      </c>
      <c r="F37" s="38"/>
      <c r="G37" s="43">
        <v>650</v>
      </c>
      <c r="H37" s="45">
        <v>1.9</v>
      </c>
      <c r="I37" s="14"/>
    </row>
    <row r="38" spans="1:9" ht="15" customHeight="1">
      <c r="A38" s="22" t="s">
        <v>14</v>
      </c>
      <c r="B38" s="23"/>
      <c r="C38" s="33">
        <v>0.101</v>
      </c>
      <c r="D38" s="34"/>
      <c r="E38" s="37">
        <v>44600</v>
      </c>
      <c r="F38" s="38"/>
      <c r="G38" s="43">
        <v>675</v>
      </c>
      <c r="H38" s="45">
        <v>1.1</v>
      </c>
      <c r="I38" s="14"/>
    </row>
    <row r="39" spans="1:9" ht="15" customHeight="1">
      <c r="A39" s="22" t="s">
        <v>15</v>
      </c>
      <c r="B39" s="23"/>
      <c r="C39" s="33">
        <v>0.09</v>
      </c>
      <c r="D39" s="34"/>
      <c r="E39" s="37">
        <v>40800</v>
      </c>
      <c r="F39" s="38"/>
      <c r="G39" s="43">
        <v>870</v>
      </c>
      <c r="H39" s="45">
        <v>1.4</v>
      </c>
      <c r="I39" s="14"/>
    </row>
    <row r="40" spans="1:9" ht="15" customHeight="1">
      <c r="A40" s="22" t="s">
        <v>16</v>
      </c>
      <c r="B40" s="23"/>
      <c r="C40" s="33">
        <v>0.041</v>
      </c>
      <c r="D40" s="34"/>
      <c r="E40" s="37">
        <v>25800</v>
      </c>
      <c r="F40" s="38"/>
      <c r="G40" s="43">
        <v>791</v>
      </c>
      <c r="H40" s="45">
        <v>1.9</v>
      </c>
      <c r="I40" s="14"/>
    </row>
    <row r="41" spans="1:9" ht="15" customHeight="1">
      <c r="A41" s="22" t="s">
        <v>17</v>
      </c>
      <c r="B41" s="23"/>
      <c r="C41" s="33">
        <v>0.018</v>
      </c>
      <c r="D41" s="34"/>
      <c r="E41" s="37">
        <v>26200</v>
      </c>
      <c r="F41" s="38"/>
      <c r="G41" s="43">
        <v>1035</v>
      </c>
      <c r="H41" s="45">
        <v>5.4</v>
      </c>
      <c r="I41" s="14"/>
    </row>
    <row r="42" spans="1:9" ht="15" customHeight="1">
      <c r="A42" s="22" t="s">
        <v>18</v>
      </c>
      <c r="B42" s="23"/>
      <c r="C42" s="33">
        <v>0.085</v>
      </c>
      <c r="D42" s="34"/>
      <c r="E42" s="37">
        <v>34200</v>
      </c>
      <c r="F42" s="38"/>
      <c r="G42" s="43">
        <v>714</v>
      </c>
      <c r="H42" s="45">
        <v>0.7</v>
      </c>
      <c r="I42" s="14"/>
    </row>
    <row r="43" spans="1:9" ht="15" customHeight="1">
      <c r="A43" s="22" t="s">
        <v>19</v>
      </c>
      <c r="B43" s="23"/>
      <c r="C43" s="33">
        <v>0.048</v>
      </c>
      <c r="D43" s="34"/>
      <c r="E43" s="37">
        <v>44700</v>
      </c>
      <c r="F43" s="38"/>
      <c r="G43" s="43">
        <v>740</v>
      </c>
      <c r="H43" s="45">
        <v>3.6</v>
      </c>
      <c r="I43" s="14"/>
    </row>
    <row r="44" spans="1:9" ht="15" customHeight="1">
      <c r="A44" s="22" t="s">
        <v>20</v>
      </c>
      <c r="B44" s="23"/>
      <c r="C44" s="33">
        <v>0.055</v>
      </c>
      <c r="D44" s="34"/>
      <c r="E44" s="37">
        <v>43700</v>
      </c>
      <c r="F44" s="38"/>
      <c r="G44" s="43">
        <v>740</v>
      </c>
      <c r="H44" s="45">
        <v>2.1</v>
      </c>
      <c r="I44" s="14"/>
    </row>
    <row r="45" spans="1:9" ht="15" customHeight="1">
      <c r="A45" s="22" t="s">
        <v>21</v>
      </c>
      <c r="B45" s="23"/>
      <c r="C45" s="33">
        <v>0.039</v>
      </c>
      <c r="D45" s="34"/>
      <c r="E45" s="37">
        <v>43200</v>
      </c>
      <c r="F45" s="38"/>
      <c r="G45" s="43">
        <v>820</v>
      </c>
      <c r="H45" s="45">
        <v>3.5</v>
      </c>
      <c r="I45" s="14"/>
    </row>
    <row r="46" spans="1:9" ht="15" customHeight="1">
      <c r="A46" s="22" t="s">
        <v>40</v>
      </c>
      <c r="B46" s="23"/>
      <c r="C46" s="33">
        <v>0.045</v>
      </c>
      <c r="D46" s="34"/>
      <c r="E46" s="37">
        <v>44400</v>
      </c>
      <c r="F46" s="38"/>
      <c r="G46" s="43">
        <v>918</v>
      </c>
      <c r="H46" s="45">
        <v>2.1</v>
      </c>
      <c r="I46" s="14"/>
    </row>
    <row r="47" spans="1:9" ht="15" customHeight="1">
      <c r="A47" s="22" t="s">
        <v>22</v>
      </c>
      <c r="B47" s="23"/>
      <c r="C47" s="33">
        <v>0.051</v>
      </c>
      <c r="D47" s="34"/>
      <c r="E47" s="37">
        <v>43500</v>
      </c>
      <c r="F47" s="38"/>
      <c r="G47" s="43">
        <v>760</v>
      </c>
      <c r="H47" s="45">
        <v>3.6</v>
      </c>
      <c r="I47" s="14"/>
    </row>
    <row r="48" spans="1:9" ht="15" customHeight="1">
      <c r="A48" s="22" t="s">
        <v>23</v>
      </c>
      <c r="B48" s="23"/>
      <c r="C48" s="33">
        <v>0.054</v>
      </c>
      <c r="D48" s="34"/>
      <c r="E48" s="37">
        <v>43000</v>
      </c>
      <c r="F48" s="38"/>
      <c r="G48" s="43">
        <v>810</v>
      </c>
      <c r="H48" s="45">
        <v>1.6</v>
      </c>
      <c r="I48" s="14"/>
    </row>
    <row r="49" spans="1:9" ht="15" customHeight="1">
      <c r="A49" s="22" t="s">
        <v>24</v>
      </c>
      <c r="B49" s="23"/>
      <c r="C49" s="33">
        <v>0.039</v>
      </c>
      <c r="D49" s="34"/>
      <c r="E49" s="37">
        <v>46000</v>
      </c>
      <c r="F49" s="38"/>
      <c r="G49" s="43">
        <v>760</v>
      </c>
      <c r="H49" s="45">
        <v>0.7</v>
      </c>
      <c r="I49" s="14"/>
    </row>
    <row r="50" spans="1:9" ht="15" customHeight="1">
      <c r="A50" s="22" t="s">
        <v>73</v>
      </c>
      <c r="B50" s="23"/>
      <c r="C50" s="33">
        <v>0.005</v>
      </c>
      <c r="D50" s="34"/>
      <c r="E50" s="37">
        <v>28100</v>
      </c>
      <c r="F50" s="38"/>
      <c r="G50" s="43">
        <v>960</v>
      </c>
      <c r="H50" s="45">
        <v>100</v>
      </c>
      <c r="I50" s="14"/>
    </row>
    <row r="51" spans="1:9" ht="15" customHeight="1">
      <c r="A51" s="22" t="s">
        <v>25</v>
      </c>
      <c r="B51" s="23"/>
      <c r="C51" s="33">
        <v>0.035</v>
      </c>
      <c r="D51" s="34"/>
      <c r="E51" s="37">
        <v>39700</v>
      </c>
      <c r="F51" s="38"/>
      <c r="G51" s="43">
        <v>970</v>
      </c>
      <c r="H51" s="45">
        <v>1.7</v>
      </c>
      <c r="I51" s="14"/>
    </row>
    <row r="52" spans="1:9" ht="15" customHeight="1">
      <c r="A52" s="22" t="s">
        <v>26</v>
      </c>
      <c r="B52" s="23"/>
      <c r="C52" s="33">
        <v>0.0335</v>
      </c>
      <c r="D52" s="34"/>
      <c r="E52" s="37">
        <v>42600</v>
      </c>
      <c r="F52" s="38"/>
      <c r="G52" s="43">
        <v>855</v>
      </c>
      <c r="H52" s="45">
        <v>2.8</v>
      </c>
      <c r="I52" s="14"/>
    </row>
    <row r="53" spans="1:9" ht="15" customHeight="1">
      <c r="A53" s="22" t="s">
        <v>41</v>
      </c>
      <c r="B53" s="23"/>
      <c r="C53" s="33">
        <v>0.039</v>
      </c>
      <c r="D53" s="34"/>
      <c r="E53" s="37">
        <v>46000</v>
      </c>
      <c r="F53" s="38"/>
      <c r="G53" s="43">
        <v>760</v>
      </c>
      <c r="H53" s="45">
        <v>0.7</v>
      </c>
      <c r="I53" s="14"/>
    </row>
    <row r="54" spans="1:9" ht="15" customHeight="1" thickBot="1">
      <c r="A54" s="24" t="s">
        <v>80</v>
      </c>
      <c r="B54" s="25"/>
      <c r="C54" s="35" t="s">
        <v>81</v>
      </c>
      <c r="D54" s="36"/>
      <c r="E54" s="41" t="s">
        <v>81</v>
      </c>
      <c r="F54" s="42"/>
      <c r="G54" s="57" t="s">
        <v>81</v>
      </c>
      <c r="H54" s="58" t="s">
        <v>81</v>
      </c>
      <c r="I54" s="14"/>
    </row>
    <row r="55" spans="1:11" ht="15" customHeight="1" thickBot="1">
      <c r="A55" s="3" t="s">
        <v>74</v>
      </c>
      <c r="B55" s="3"/>
      <c r="C55" s="3"/>
      <c r="D55" s="3"/>
      <c r="E55" s="3"/>
      <c r="F55" s="108"/>
      <c r="G55" s="7"/>
      <c r="H55" s="7"/>
      <c r="I55" s="7"/>
      <c r="J55" s="7"/>
      <c r="K55" s="7"/>
    </row>
    <row r="56" spans="1:11" ht="24.75" customHeight="1" thickTop="1">
      <c r="A56" s="125" t="s">
        <v>27</v>
      </c>
      <c r="B56" s="1"/>
      <c r="C56" s="1"/>
      <c r="D56" s="1"/>
      <c r="E56" s="1"/>
      <c r="F56" s="1"/>
      <c r="G56" s="1"/>
      <c r="H56" s="1"/>
      <c r="I56" s="1"/>
      <c r="J56" s="1"/>
      <c r="K56" s="1"/>
    </row>
    <row r="57" spans="2:7" ht="15" customHeight="1">
      <c r="B57" s="3" t="s">
        <v>75</v>
      </c>
      <c r="C57" s="3"/>
      <c r="D57" s="3"/>
      <c r="E57" s="3"/>
      <c r="F57" s="3"/>
      <c r="G57" s="20"/>
    </row>
    <row r="58" ht="15" customHeight="1"/>
    <row r="59" s="129" customFormat="1" ht="26.25" customHeight="1">
      <c r="B59" s="130" t="s">
        <v>117</v>
      </c>
    </row>
    <row r="60" s="129" customFormat="1" ht="12.75" customHeight="1">
      <c r="B60" s="130"/>
    </row>
    <row r="61" ht="15" customHeight="1">
      <c r="B61" s="133" t="s">
        <v>3</v>
      </c>
    </row>
    <row r="62" spans="2:3" ht="15" customHeight="1">
      <c r="B62" s="132" t="s">
        <v>127</v>
      </c>
      <c r="C62" s="4" t="s">
        <v>118</v>
      </c>
    </row>
    <row r="63" spans="2:3" ht="15" customHeight="1">
      <c r="B63" s="132" t="s">
        <v>120</v>
      </c>
      <c r="C63" s="4" t="s">
        <v>119</v>
      </c>
    </row>
    <row r="64" spans="2:3" ht="15" customHeight="1">
      <c r="B64" s="132" t="s">
        <v>125</v>
      </c>
      <c r="C64" s="4" t="s">
        <v>121</v>
      </c>
    </row>
    <row r="65" spans="2:3" ht="15" customHeight="1">
      <c r="B65" s="132" t="s">
        <v>126</v>
      </c>
      <c r="C65" s="4" t="s">
        <v>122</v>
      </c>
    </row>
    <row r="66" spans="2:3" ht="15" customHeight="1">
      <c r="B66" s="132" t="s">
        <v>128</v>
      </c>
      <c r="C66" s="131" t="s">
        <v>124</v>
      </c>
    </row>
    <row r="67" spans="2:3" ht="15" customHeight="1">
      <c r="B67" s="132" t="s">
        <v>129</v>
      </c>
      <c r="C67" s="4" t="s">
        <v>123</v>
      </c>
    </row>
    <row r="68" spans="2:3" ht="12.75" customHeight="1">
      <c r="B68" s="132"/>
      <c r="C68" s="4"/>
    </row>
    <row r="69" ht="24.75" customHeight="1">
      <c r="B69" s="134" t="s">
        <v>42</v>
      </c>
    </row>
    <row r="70" ht="12.75" customHeight="1">
      <c r="B70" s="134"/>
    </row>
    <row r="71" ht="24.75" customHeight="1">
      <c r="C71" s="135" t="s">
        <v>148</v>
      </c>
    </row>
    <row r="72" spans="3:4" ht="12.75" customHeight="1">
      <c r="C72" s="134"/>
      <c r="D72" s="135"/>
    </row>
    <row r="73" spans="3:4" ht="12.75" customHeight="1">
      <c r="C73" s="137" t="s">
        <v>3</v>
      </c>
      <c r="D73" s="135"/>
    </row>
    <row r="74" spans="3:4" ht="15" customHeight="1">
      <c r="C74" s="132" t="s">
        <v>130</v>
      </c>
      <c r="D74" s="4" t="s">
        <v>131</v>
      </c>
    </row>
    <row r="75" spans="3:4" ht="15" customHeight="1">
      <c r="C75" s="133" t="s">
        <v>43</v>
      </c>
      <c r="D75" s="4" t="s">
        <v>179</v>
      </c>
    </row>
    <row r="76" spans="3:4" ht="12.75" customHeight="1">
      <c r="C76" s="133"/>
      <c r="D76" s="4"/>
    </row>
    <row r="77" ht="24.75" customHeight="1">
      <c r="C77" s="134" t="s">
        <v>132</v>
      </c>
    </row>
    <row r="78" ht="12.75" customHeight="1">
      <c r="C78" s="134"/>
    </row>
    <row r="79" spans="3:5" ht="24.75" customHeight="1">
      <c r="C79" s="134" t="s">
        <v>43</v>
      </c>
      <c r="D79" s="139">
        <f>((4*H18)/(3.141592654))^(1/2)</f>
        <v>1.0317899103247747</v>
      </c>
      <c r="E79" s="134" t="s">
        <v>0</v>
      </c>
    </row>
    <row r="80" ht="15" customHeight="1">
      <c r="B80" s="5"/>
    </row>
    <row r="81" spans="2:9" ht="24.75" customHeight="1">
      <c r="B81" s="134" t="s">
        <v>28</v>
      </c>
      <c r="E81" s="12" t="s">
        <v>56</v>
      </c>
      <c r="F81" s="12"/>
      <c r="G81" s="12"/>
      <c r="H81" s="12"/>
      <c r="I81" s="13"/>
    </row>
    <row r="82" spans="2:9" ht="12.75" customHeight="1">
      <c r="B82" s="134"/>
      <c r="E82" s="140" t="s">
        <v>50</v>
      </c>
      <c r="F82" s="12"/>
      <c r="G82" s="12"/>
      <c r="H82" s="12"/>
      <c r="I82" s="13"/>
    </row>
    <row r="83" spans="2:9" ht="24.75" customHeight="1">
      <c r="B83" s="134"/>
      <c r="C83" s="134" t="s">
        <v>133</v>
      </c>
      <c r="E83" s="140"/>
      <c r="F83" s="12"/>
      <c r="G83" s="12"/>
      <c r="H83" s="12"/>
      <c r="I83" s="13"/>
    </row>
    <row r="84" spans="3:9" ht="12.75" customHeight="1">
      <c r="C84" s="4"/>
      <c r="F84" s="12"/>
      <c r="G84" s="12"/>
      <c r="H84" s="12"/>
      <c r="I84" s="13"/>
    </row>
    <row r="85" spans="1:11" s="142" customFormat="1" ht="24.75" customHeight="1">
      <c r="A85" s="141"/>
      <c r="C85" s="143" t="s">
        <v>29</v>
      </c>
      <c r="D85" s="144">
        <f>G85*0.94782</f>
        <v>2650.703439056347</v>
      </c>
      <c r="E85" s="143" t="s">
        <v>78</v>
      </c>
      <c r="G85" s="144">
        <f>(F19)*(F20)*(H18)*(1-EXP(-(F22)*(D79)))</f>
        <v>2796.6316801252847</v>
      </c>
      <c r="H85" s="143" t="s">
        <v>1</v>
      </c>
      <c r="J85" s="145"/>
      <c r="K85" s="145"/>
    </row>
    <row r="86" ht="15" customHeight="1" thickBot="1"/>
    <row r="87" spans="1:11" ht="24.75" customHeight="1" thickTop="1">
      <c r="A87" s="125" t="s">
        <v>30</v>
      </c>
      <c r="B87" s="151"/>
      <c r="C87" s="151"/>
      <c r="D87" s="151"/>
      <c r="E87" s="1"/>
      <c r="F87" s="1"/>
      <c r="G87" s="1"/>
      <c r="H87" s="1"/>
      <c r="I87" s="1"/>
      <c r="J87" s="1"/>
      <c r="K87" s="1"/>
    </row>
    <row r="88" spans="1:9" ht="15" customHeight="1">
      <c r="A88" s="8"/>
      <c r="B88" s="3" t="s">
        <v>57</v>
      </c>
      <c r="C88" s="9"/>
      <c r="D88" s="9"/>
      <c r="E88" s="9"/>
      <c r="F88" s="87"/>
      <c r="G88" s="21"/>
      <c r="H88" s="7"/>
      <c r="I88" s="7"/>
    </row>
    <row r="89" spans="1:9" ht="15" customHeight="1">
      <c r="A89" s="8"/>
      <c r="B89" s="7"/>
      <c r="C89" s="7"/>
      <c r="D89" s="7"/>
      <c r="E89" s="7"/>
      <c r="F89" s="7"/>
      <c r="G89" s="7"/>
      <c r="H89" s="7"/>
      <c r="I89" s="7"/>
    </row>
    <row r="90" ht="26.25" customHeight="1">
      <c r="B90" s="130" t="s">
        <v>134</v>
      </c>
    </row>
    <row r="91" ht="12.75" customHeight="1">
      <c r="B91" s="130"/>
    </row>
    <row r="92" ht="15" customHeight="1">
      <c r="B92" s="133" t="s">
        <v>3</v>
      </c>
    </row>
    <row r="93" spans="2:3" ht="15" customHeight="1">
      <c r="B93" s="132" t="s">
        <v>137</v>
      </c>
      <c r="C93" s="4" t="s">
        <v>139</v>
      </c>
    </row>
    <row r="94" spans="2:3" ht="15" customHeight="1">
      <c r="B94" s="132" t="s">
        <v>135</v>
      </c>
      <c r="C94" s="4" t="s">
        <v>140</v>
      </c>
    </row>
    <row r="95" spans="2:3" ht="15" customHeight="1">
      <c r="B95" s="132" t="s">
        <v>129</v>
      </c>
      <c r="C95" s="4" t="s">
        <v>136</v>
      </c>
    </row>
    <row r="96" spans="2:3" ht="15" customHeight="1">
      <c r="B96" s="132" t="s">
        <v>138</v>
      </c>
      <c r="C96" s="4" t="s">
        <v>141</v>
      </c>
    </row>
    <row r="97" spans="2:3" ht="12.75" customHeight="1">
      <c r="B97" s="132"/>
      <c r="C97" s="4"/>
    </row>
    <row r="98" ht="24.75" customHeight="1">
      <c r="B98" s="134" t="s">
        <v>38</v>
      </c>
    </row>
    <row r="99" ht="15" customHeight="1"/>
    <row r="100" ht="24.75" customHeight="1">
      <c r="C100" s="134" t="s">
        <v>147</v>
      </c>
    </row>
    <row r="101" ht="15" customHeight="1"/>
    <row r="102" ht="15" customHeight="1">
      <c r="C102" s="4" t="s">
        <v>3</v>
      </c>
    </row>
    <row r="103" spans="3:4" ht="15" customHeight="1">
      <c r="C103" s="132" t="s">
        <v>145</v>
      </c>
      <c r="D103" s="4" t="s">
        <v>141</v>
      </c>
    </row>
    <row r="104" spans="3:4" ht="15" customHeight="1">
      <c r="C104" s="132" t="s">
        <v>120</v>
      </c>
      <c r="D104" s="4" t="s">
        <v>143</v>
      </c>
    </row>
    <row r="105" spans="3:4" ht="15" customHeight="1">
      <c r="C105" s="132" t="s">
        <v>146</v>
      </c>
      <c r="D105" s="4" t="s">
        <v>144</v>
      </c>
    </row>
    <row r="106" ht="12.75" customHeight="1"/>
    <row r="107" spans="3:5" ht="24.75" customHeight="1">
      <c r="C107" s="135" t="s">
        <v>142</v>
      </c>
      <c r="D107" s="146">
        <f>(F19)/(F21)</f>
        <v>0.00013612565445026177</v>
      </c>
      <c r="E107" s="134" t="s">
        <v>39</v>
      </c>
    </row>
    <row r="108" spans="3:5" ht="12.75" customHeight="1">
      <c r="C108" s="135"/>
      <c r="D108" s="146"/>
      <c r="E108" s="134"/>
    </row>
    <row r="109" ht="24.75" customHeight="1">
      <c r="B109" s="134" t="s">
        <v>31</v>
      </c>
    </row>
    <row r="110" ht="12.75" customHeight="1">
      <c r="B110" s="134"/>
    </row>
    <row r="111" ht="24.75" customHeight="1">
      <c r="C111" s="134" t="s">
        <v>149</v>
      </c>
    </row>
    <row r="112" ht="12.75" customHeight="1">
      <c r="C112" s="134"/>
    </row>
    <row r="113" spans="1:11" ht="24.75" customHeight="1">
      <c r="A113" s="147"/>
      <c r="C113" s="149" t="s">
        <v>150</v>
      </c>
      <c r="D113" s="150">
        <f>(4*H17)/(3.141592654*(D79)^2*D107)</f>
        <v>166.27366617743687</v>
      </c>
      <c r="E113" s="149" t="s">
        <v>2</v>
      </c>
      <c r="F113" s="150">
        <f>D113/60</f>
        <v>2.771227769623948</v>
      </c>
      <c r="G113" s="149" t="s">
        <v>32</v>
      </c>
      <c r="H113" s="148"/>
      <c r="I113" s="148"/>
      <c r="J113" s="148"/>
      <c r="K113" s="148"/>
    </row>
    <row r="114" spans="2:8" ht="15" customHeight="1">
      <c r="B114" s="10" t="s">
        <v>36</v>
      </c>
      <c r="C114" s="10"/>
      <c r="D114" s="10"/>
      <c r="E114" s="10"/>
      <c r="F114" s="10"/>
      <c r="G114" s="10"/>
      <c r="H114" s="13"/>
    </row>
    <row r="115" spans="2:8" ht="15" customHeight="1">
      <c r="B115" s="10" t="s">
        <v>37</v>
      </c>
      <c r="C115" s="10"/>
      <c r="D115" s="10"/>
      <c r="E115" s="10"/>
      <c r="F115" s="10"/>
      <c r="G115" s="10"/>
      <c r="H115" s="13"/>
    </row>
    <row r="116" ht="15" customHeight="1" thickBot="1"/>
    <row r="117" spans="1:11" s="128" customFormat="1" ht="24.75" customHeight="1" thickTop="1">
      <c r="A117" s="125" t="s">
        <v>33</v>
      </c>
      <c r="B117" s="151"/>
      <c r="C117" s="151"/>
      <c r="D117" s="151"/>
      <c r="E117" s="151"/>
      <c r="F117" s="151"/>
      <c r="G117" s="151"/>
      <c r="H117" s="151"/>
      <c r="I117" s="151"/>
      <c r="J117" s="151"/>
      <c r="K117" s="151"/>
    </row>
    <row r="118" spans="1:11" s="128" customFormat="1" ht="12.75" customHeight="1">
      <c r="A118" s="152"/>
      <c r="B118" s="153"/>
      <c r="C118" s="153"/>
      <c r="D118" s="153"/>
      <c r="E118" s="153"/>
      <c r="F118" s="153"/>
      <c r="G118" s="153"/>
      <c r="H118" s="153"/>
      <c r="I118" s="153"/>
      <c r="J118" s="153"/>
      <c r="K118" s="153"/>
    </row>
    <row r="119" spans="1:7" s="128" customFormat="1" ht="24.75" customHeight="1">
      <c r="A119" s="152" t="s">
        <v>51</v>
      </c>
      <c r="B119" s="153"/>
      <c r="C119" s="153"/>
      <c r="D119" s="153"/>
      <c r="E119" s="153"/>
      <c r="F119" s="153"/>
      <c r="G119" s="153"/>
    </row>
    <row r="120" spans="2:6" ht="15" customHeight="1">
      <c r="B120" s="3" t="s">
        <v>58</v>
      </c>
      <c r="C120" s="3"/>
      <c r="D120" s="3"/>
      <c r="E120" s="3"/>
      <c r="F120" s="87"/>
    </row>
    <row r="121" ht="15" customHeight="1"/>
    <row r="122" s="129" customFormat="1" ht="26.25" customHeight="1">
      <c r="B122" s="130" t="s">
        <v>151</v>
      </c>
    </row>
    <row r="123" ht="15" customHeight="1"/>
    <row r="124" ht="15" customHeight="1">
      <c r="B124" s="133" t="s">
        <v>3</v>
      </c>
    </row>
    <row r="125" spans="2:3" ht="15" customHeight="1">
      <c r="B125" s="132" t="s">
        <v>157</v>
      </c>
      <c r="C125" s="4" t="s">
        <v>152</v>
      </c>
    </row>
    <row r="126" spans="2:3" ht="15" customHeight="1">
      <c r="B126" s="132" t="s">
        <v>127</v>
      </c>
      <c r="C126" s="4" t="s">
        <v>153</v>
      </c>
    </row>
    <row r="127" spans="2:3" ht="15" customHeight="1">
      <c r="B127" s="132" t="s">
        <v>129</v>
      </c>
      <c r="C127" s="4" t="s">
        <v>154</v>
      </c>
    </row>
    <row r="128" spans="2:3" ht="15" customHeight="1">
      <c r="B128" s="132"/>
      <c r="C128" s="4"/>
    </row>
    <row r="129" spans="2:3" s="142" customFormat="1" ht="24.75" customHeight="1">
      <c r="B129" s="134" t="s">
        <v>34</v>
      </c>
      <c r="C129" s="138"/>
    </row>
    <row r="130" spans="2:3" s="142" customFormat="1" ht="12.75" customHeight="1">
      <c r="B130" s="134"/>
      <c r="C130" s="138"/>
    </row>
    <row r="131" s="156" customFormat="1" ht="24.75" customHeight="1">
      <c r="B131" s="134" t="s">
        <v>166</v>
      </c>
    </row>
    <row r="132" ht="12.75" customHeight="1">
      <c r="B132" s="4"/>
    </row>
    <row r="133" spans="1:11" ht="24.75" customHeight="1">
      <c r="A133" s="154"/>
      <c r="B133" s="143" t="s">
        <v>155</v>
      </c>
      <c r="C133" s="144">
        <f>(E133)/0.3048</f>
        <v>14.98487097902957</v>
      </c>
      <c r="D133" s="143" t="s">
        <v>35</v>
      </c>
      <c r="E133" s="144">
        <f>(0.235*(G85)^(2/5))-(1.02*D79)</f>
        <v>4.567388674408213</v>
      </c>
      <c r="F133" s="143" t="s">
        <v>0</v>
      </c>
      <c r="I133" s="21"/>
      <c r="J133" s="21"/>
      <c r="K133" s="21"/>
    </row>
    <row r="134" ht="12.75" customHeight="1"/>
    <row r="135" spans="1:7" ht="24.75" customHeight="1">
      <c r="A135" s="152" t="s">
        <v>52</v>
      </c>
      <c r="B135" s="7"/>
      <c r="C135" s="7"/>
      <c r="D135" s="7"/>
      <c r="E135" s="7"/>
      <c r="F135" s="7"/>
      <c r="G135" s="7"/>
    </row>
    <row r="136" spans="2:6" ht="15" customHeight="1">
      <c r="B136" s="3" t="s">
        <v>59</v>
      </c>
      <c r="C136" s="3"/>
      <c r="D136" s="3"/>
      <c r="E136" s="3"/>
      <c r="F136" s="87"/>
    </row>
    <row r="137" ht="15" customHeight="1"/>
    <row r="138" ht="24.75" customHeight="1">
      <c r="B138" s="130" t="s">
        <v>156</v>
      </c>
    </row>
    <row r="139" ht="15" customHeight="1"/>
    <row r="140" ht="15" customHeight="1">
      <c r="B140" s="133" t="s">
        <v>3</v>
      </c>
    </row>
    <row r="141" spans="2:3" ht="15" customHeight="1">
      <c r="B141" s="132" t="s">
        <v>162</v>
      </c>
      <c r="C141" s="136" t="s">
        <v>158</v>
      </c>
    </row>
    <row r="142" spans="2:3" ht="15" customHeight="1">
      <c r="B142" s="132" t="s">
        <v>120</v>
      </c>
      <c r="C142" s="136" t="s">
        <v>159</v>
      </c>
    </row>
    <row r="143" spans="2:3" ht="15" customHeight="1">
      <c r="B143" s="132" t="s">
        <v>163</v>
      </c>
      <c r="C143" s="136" t="s">
        <v>160</v>
      </c>
    </row>
    <row r="144" spans="2:3" ht="15" customHeight="1">
      <c r="B144" s="132" t="s">
        <v>129</v>
      </c>
      <c r="C144" s="136" t="s">
        <v>154</v>
      </c>
    </row>
    <row r="145" spans="2:3" ht="15" customHeight="1">
      <c r="B145" s="132" t="s">
        <v>161</v>
      </c>
      <c r="C145" s="136" t="s">
        <v>164</v>
      </c>
    </row>
    <row r="146" ht="15" customHeight="1"/>
    <row r="147" spans="2:3" s="156" customFormat="1" ht="24.75" customHeight="1">
      <c r="B147" s="134" t="s">
        <v>34</v>
      </c>
      <c r="C147" s="134"/>
    </row>
    <row r="148" spans="2:3" ht="12.75" customHeight="1">
      <c r="B148" s="5"/>
      <c r="C148" s="4"/>
    </row>
    <row r="149" s="156" customFormat="1" ht="24.75" customHeight="1">
      <c r="B149" s="134" t="s">
        <v>165</v>
      </c>
    </row>
    <row r="150" ht="12.75" customHeight="1">
      <c r="B150" s="4"/>
    </row>
    <row r="151" spans="1:12" ht="24.75" customHeight="1">
      <c r="A151" s="154"/>
      <c r="B151" s="126" t="s">
        <v>109</v>
      </c>
      <c r="C151" s="127">
        <f>(E151)/0.3048</f>
        <v>13.351445158293314</v>
      </c>
      <c r="D151" s="126" t="s">
        <v>35</v>
      </c>
      <c r="E151" s="127">
        <f>42*D79*(F19/(F26*(F25*D79)^0.5))^0.61</f>
        <v>4.0695204842478025</v>
      </c>
      <c r="F151" s="126" t="s">
        <v>0</v>
      </c>
      <c r="I151" s="155"/>
      <c r="J151" s="155"/>
      <c r="K151" s="155"/>
      <c r="L151" s="21"/>
    </row>
    <row r="152" spans="2:7" ht="12.75" customHeight="1" thickBot="1">
      <c r="B152" s="6"/>
      <c r="C152" s="6"/>
      <c r="D152" s="6"/>
      <c r="E152" s="6"/>
      <c r="F152" s="6"/>
      <c r="G152" s="6"/>
    </row>
    <row r="153" spans="1:11" ht="24.75" customHeight="1" thickBot="1" thickTop="1">
      <c r="A153" s="241" t="s">
        <v>167</v>
      </c>
      <c r="B153" s="242"/>
      <c r="C153" s="170"/>
      <c r="D153" s="171"/>
      <c r="E153" s="171"/>
      <c r="F153" s="171"/>
      <c r="G153" s="171"/>
      <c r="H153" s="1"/>
      <c r="I153" s="1"/>
      <c r="J153" s="1"/>
      <c r="K153" s="1"/>
    </row>
    <row r="154" spans="2:7" ht="12.75" customHeight="1" thickTop="1">
      <c r="B154" s="6"/>
      <c r="C154" s="6"/>
      <c r="D154" s="6"/>
      <c r="E154" s="6"/>
      <c r="F154" s="6"/>
      <c r="G154" s="6"/>
    </row>
    <row r="155" spans="1:7" ht="19.5" customHeight="1">
      <c r="A155" s="130" t="s">
        <v>28</v>
      </c>
      <c r="B155" s="128"/>
      <c r="E155" s="12" t="s">
        <v>56</v>
      </c>
      <c r="F155" s="12"/>
      <c r="G155" s="6"/>
    </row>
    <row r="156" spans="1:7" ht="12.75" customHeight="1">
      <c r="A156" s="130"/>
      <c r="B156" s="128"/>
      <c r="E156" s="140" t="s">
        <v>50</v>
      </c>
      <c r="F156" s="12"/>
      <c r="G156" s="6"/>
    </row>
    <row r="157" spans="1:7" ht="24.75" customHeight="1">
      <c r="A157" s="130"/>
      <c r="B157" s="130" t="s">
        <v>168</v>
      </c>
      <c r="D157" s="140"/>
      <c r="E157" s="12"/>
      <c r="F157" s="12"/>
      <c r="G157" s="6"/>
    </row>
    <row r="158" spans="1:7" ht="12.75" customHeight="1" thickBot="1">
      <c r="A158" s="134"/>
      <c r="B158" s="134"/>
      <c r="D158" s="140"/>
      <c r="E158" s="12"/>
      <c r="F158" s="12"/>
      <c r="G158" s="6"/>
    </row>
    <row r="159" spans="1:11" ht="36.75" customHeight="1" thickBot="1" thickTop="1">
      <c r="A159" s="157" t="s">
        <v>105</v>
      </c>
      <c r="B159" s="160" t="s">
        <v>169</v>
      </c>
      <c r="C159" s="243">
        <f>D85</f>
        <v>2650.703439056347</v>
      </c>
      <c r="D159" s="244"/>
      <c r="E159" s="158" t="s">
        <v>78</v>
      </c>
      <c r="F159" s="243">
        <f>G85</f>
        <v>2796.6316801252847</v>
      </c>
      <c r="G159" s="244"/>
      <c r="H159" s="158" t="s">
        <v>1</v>
      </c>
      <c r="I159" s="98"/>
      <c r="J159" s="98"/>
      <c r="K159" s="99"/>
    </row>
    <row r="160" spans="1:7" ht="12.75" customHeight="1" thickTop="1">
      <c r="A160" s="134"/>
      <c r="B160" s="134"/>
      <c r="D160" s="140"/>
      <c r="E160" s="12"/>
      <c r="F160" s="12"/>
      <c r="G160" s="6"/>
    </row>
    <row r="161" spans="1:7" ht="19.5" customHeight="1">
      <c r="A161" s="130" t="s">
        <v>31</v>
      </c>
      <c r="B161" s="128"/>
      <c r="C161" s="128"/>
      <c r="D161" s="140"/>
      <c r="E161" s="12"/>
      <c r="F161" s="12"/>
      <c r="G161" s="6"/>
    </row>
    <row r="162" spans="1:7" ht="12.75" customHeight="1">
      <c r="A162" s="130"/>
      <c r="B162" s="128"/>
      <c r="C162" s="128"/>
      <c r="D162" s="140"/>
      <c r="E162" s="12"/>
      <c r="F162" s="12"/>
      <c r="G162" s="6"/>
    </row>
    <row r="163" spans="1:7" ht="26.25" customHeight="1">
      <c r="A163" s="128"/>
      <c r="B163" s="130" t="s">
        <v>170</v>
      </c>
      <c r="C163" s="128"/>
      <c r="D163" s="140"/>
      <c r="E163" s="12"/>
      <c r="F163" s="12"/>
      <c r="G163" s="6"/>
    </row>
    <row r="164" spans="2:7" ht="12.75" customHeight="1" thickBot="1">
      <c r="B164" s="134"/>
      <c r="D164" s="140"/>
      <c r="E164" s="12"/>
      <c r="F164" s="12"/>
      <c r="G164" s="6"/>
    </row>
    <row r="165" spans="1:11" ht="36.75" customHeight="1" thickBot="1" thickTop="1">
      <c r="A165" s="157" t="s">
        <v>105</v>
      </c>
      <c r="B165" s="160" t="s">
        <v>171</v>
      </c>
      <c r="C165" s="159">
        <f>D113</f>
        <v>166.27366617743687</v>
      </c>
      <c r="D165" s="158" t="s">
        <v>2</v>
      </c>
      <c r="E165" s="158"/>
      <c r="F165" s="159">
        <f>F113</f>
        <v>2.771227769623948</v>
      </c>
      <c r="G165" s="158" t="s">
        <v>32</v>
      </c>
      <c r="H165" s="98"/>
      <c r="I165" s="98"/>
      <c r="J165" s="98"/>
      <c r="K165" s="99"/>
    </row>
    <row r="166" spans="1:4" ht="12.75" customHeight="1" thickTop="1">
      <c r="A166" s="8"/>
      <c r="B166" s="67"/>
      <c r="C166" s="68"/>
      <c r="D166" s="69"/>
    </row>
    <row r="167" spans="1:4" s="128" customFormat="1" ht="19.5" customHeight="1">
      <c r="A167" s="152" t="s">
        <v>172</v>
      </c>
      <c r="B167" s="161"/>
      <c r="C167" s="162"/>
      <c r="D167" s="163"/>
    </row>
    <row r="168" spans="1:4" ht="12.75" customHeight="1">
      <c r="A168" s="8"/>
      <c r="B168" s="67"/>
      <c r="C168" s="68"/>
      <c r="D168" s="69"/>
    </row>
    <row r="169" spans="1:8" ht="19.5" customHeight="1">
      <c r="A169" s="8"/>
      <c r="B169" s="174" t="s">
        <v>173</v>
      </c>
      <c r="C169" s="172"/>
      <c r="D169" s="173"/>
      <c r="E169" s="131"/>
      <c r="F169" s="174" t="s">
        <v>174</v>
      </c>
      <c r="G169" s="172"/>
      <c r="H169" s="69"/>
    </row>
    <row r="170" spans="1:8" ht="24.75" customHeight="1">
      <c r="A170" s="8"/>
      <c r="B170" s="134" t="s">
        <v>166</v>
      </c>
      <c r="C170" s="68"/>
      <c r="D170" s="69"/>
      <c r="F170" s="134" t="s">
        <v>165</v>
      </c>
      <c r="G170" s="68"/>
      <c r="H170" s="69"/>
    </row>
    <row r="171" spans="1:4" ht="12.75" customHeight="1" thickBot="1">
      <c r="A171" s="8"/>
      <c r="B171" s="134"/>
      <c r="C171" s="68"/>
      <c r="D171" s="69"/>
    </row>
    <row r="172" spans="1:11" ht="18" customHeight="1" thickTop="1">
      <c r="A172" s="230" t="s">
        <v>105</v>
      </c>
      <c r="B172" s="164" t="s">
        <v>51</v>
      </c>
      <c r="C172" s="109"/>
      <c r="D172" s="166">
        <f>C133</f>
        <v>14.98487097902957</v>
      </c>
      <c r="E172" s="167" t="s">
        <v>35</v>
      </c>
      <c r="F172" s="111"/>
      <c r="G172" s="111"/>
      <c r="H172" s="111"/>
      <c r="I172" s="112"/>
      <c r="J172" s="113"/>
      <c r="K172" s="114"/>
    </row>
    <row r="173" spans="1:11" ht="18" customHeight="1" thickBot="1">
      <c r="A173" s="231"/>
      <c r="B173" s="165" t="s">
        <v>52</v>
      </c>
      <c r="C173" s="110"/>
      <c r="D173" s="168">
        <f>C151</f>
        <v>13.351445158293314</v>
      </c>
      <c r="E173" s="169" t="s">
        <v>35</v>
      </c>
      <c r="F173" s="115"/>
      <c r="G173" s="115"/>
      <c r="H173" s="115"/>
      <c r="I173" s="116"/>
      <c r="J173" s="117"/>
      <c r="K173" s="118"/>
    </row>
    <row r="174" spans="1:8" ht="13.5" customHeight="1" thickBot="1" thickTop="1">
      <c r="A174" s="19"/>
      <c r="B174" s="19"/>
      <c r="C174" s="19"/>
      <c r="D174" s="19"/>
      <c r="E174" s="19"/>
      <c r="F174" s="19"/>
      <c r="G174" s="19"/>
      <c r="H174" s="19"/>
    </row>
    <row r="175" spans="1:11" ht="24.75" customHeight="1" thickTop="1">
      <c r="A175" s="130" t="s">
        <v>67</v>
      </c>
      <c r="B175" s="128"/>
      <c r="C175" s="128"/>
      <c r="D175" s="128"/>
      <c r="E175" s="128"/>
      <c r="F175" s="128"/>
      <c r="G175" s="128"/>
      <c r="I175" s="1"/>
      <c r="J175" s="1"/>
      <c r="K175" s="1"/>
    </row>
    <row r="176" spans="1:7" ht="12.75" customHeight="1" thickBot="1">
      <c r="A176" s="26"/>
      <c r="B176" s="14"/>
      <c r="C176" s="14"/>
      <c r="D176" s="14"/>
      <c r="E176" s="14"/>
      <c r="F176" s="14"/>
      <c r="G176" s="14"/>
    </row>
    <row r="177" spans="1:7" ht="13.5" customHeight="1" thickBot="1" thickTop="1">
      <c r="A177" s="176" t="s">
        <v>65</v>
      </c>
      <c r="B177" s="177" t="s">
        <v>95</v>
      </c>
      <c r="C177" s="84" t="s">
        <v>94</v>
      </c>
      <c r="D177" s="61" t="s">
        <v>64</v>
      </c>
      <c r="E177" s="61" t="s">
        <v>92</v>
      </c>
      <c r="F177" s="178" t="s">
        <v>93</v>
      </c>
      <c r="G177" s="179" t="s">
        <v>66</v>
      </c>
    </row>
    <row r="178" spans="1:7" ht="12" customHeight="1" thickTop="1">
      <c r="A178" s="63">
        <v>1</v>
      </c>
      <c r="B178" s="81">
        <f>0.09290304*A178</f>
        <v>0.09290304</v>
      </c>
      <c r="C178" s="85">
        <f>((4*B178)/(3.14159265))^(1/2)</f>
        <v>0.3439299703272109</v>
      </c>
      <c r="D178" s="62">
        <f>($F$19)*($F$20)*($B178)*(1-EXP(-($F$22)*(C178)))</f>
        <v>200.31928587446183</v>
      </c>
      <c r="E178" s="62">
        <f aca="true" t="shared" si="0" ref="E178:E197">(4*$H$17)/(3.141592654*($C178)^2*($D$107))</f>
        <v>1496.4629936915758</v>
      </c>
      <c r="F178" s="62">
        <f aca="true" t="shared" si="1" ref="F178:F197">((0.235*(D178)^(2/5))-(1.02*C178))/0.3048</f>
        <v>5.272113633408855</v>
      </c>
      <c r="G178" s="62">
        <f>((42*C178*($F$19/($F$26*($F$25*C178)^0.5))^0.61))/0.3048</f>
        <v>6.221985638941858</v>
      </c>
    </row>
    <row r="179" spans="1:7" ht="12" customHeight="1">
      <c r="A179" s="64">
        <v>2</v>
      </c>
      <c r="B179" s="82">
        <f aca="true" t="shared" si="2" ref="B179:B197">0.09290304*A179</f>
        <v>0.18580608</v>
      </c>
      <c r="C179" s="85">
        <f aca="true" t="shared" si="3" ref="C179:C197">((4*B179)/(3.14159265))^(1/2)</f>
        <v>0.48639042854331777</v>
      </c>
      <c r="D179" s="62">
        <f aca="true" t="shared" si="4" ref="D179:D197">($F$19)*($F$20)*($B179)*(1-EXP(-($F$22)*(C179)))</f>
        <v>484.19655854898934</v>
      </c>
      <c r="E179" s="62">
        <f t="shared" si="0"/>
        <v>748.2314968457879</v>
      </c>
      <c r="F179" s="62">
        <f t="shared" si="1"/>
        <v>7.5147441297068225</v>
      </c>
      <c r="G179" s="62">
        <f aca="true" t="shared" si="5" ref="G179:G197">((42*C179*($F$19/($F$26*($F$25*C179)^0.5))^0.61))/0.3048</f>
        <v>7.916567659831005</v>
      </c>
    </row>
    <row r="180" spans="1:7" ht="12" customHeight="1">
      <c r="A180" s="64">
        <v>3</v>
      </c>
      <c r="B180" s="82">
        <f t="shared" si="2"/>
        <v>0.27870912000000003</v>
      </c>
      <c r="C180" s="85">
        <f t="shared" si="3"/>
        <v>0.5957041828523856</v>
      </c>
      <c r="D180" s="62">
        <f t="shared" si="4"/>
        <v>794.5831431774326</v>
      </c>
      <c r="E180" s="62">
        <f t="shared" si="0"/>
        <v>498.82099789719194</v>
      </c>
      <c r="F180" s="62">
        <f t="shared" si="1"/>
        <v>9.152234837520618</v>
      </c>
      <c r="G180" s="62">
        <f t="shared" si="5"/>
        <v>9.114411668932684</v>
      </c>
    </row>
    <row r="181" spans="1:7" ht="12" customHeight="1">
      <c r="A181" s="64">
        <v>4</v>
      </c>
      <c r="B181" s="82">
        <f t="shared" si="2"/>
        <v>0.37161216</v>
      </c>
      <c r="C181" s="85">
        <f t="shared" si="3"/>
        <v>0.6878599406544218</v>
      </c>
      <c r="D181" s="62">
        <f t="shared" si="4"/>
        <v>1117.8634719827621</v>
      </c>
      <c r="E181" s="62">
        <f t="shared" si="0"/>
        <v>374.11574842289394</v>
      </c>
      <c r="F181" s="62">
        <f t="shared" si="1"/>
        <v>10.47450371862511</v>
      </c>
      <c r="G181" s="62">
        <f t="shared" si="5"/>
        <v>10.07267569382248</v>
      </c>
    </row>
    <row r="182" spans="1:7" ht="12" customHeight="1">
      <c r="A182" s="64">
        <v>5</v>
      </c>
      <c r="B182" s="82">
        <f t="shared" si="2"/>
        <v>0.4645152</v>
      </c>
      <c r="C182" s="85">
        <f t="shared" si="3"/>
        <v>0.7690507931511291</v>
      </c>
      <c r="D182" s="62">
        <f t="shared" si="4"/>
        <v>1448.2117468037186</v>
      </c>
      <c r="E182" s="62">
        <f t="shared" si="0"/>
        <v>299.2925987383151</v>
      </c>
      <c r="F182" s="62">
        <f t="shared" si="1"/>
        <v>11.596922821630631</v>
      </c>
      <c r="G182" s="62">
        <f t="shared" si="5"/>
        <v>10.884815721203788</v>
      </c>
    </row>
    <row r="183" spans="1:7" ht="12" customHeight="1">
      <c r="A183" s="64">
        <v>6</v>
      </c>
      <c r="B183" s="82">
        <f t="shared" si="2"/>
        <v>0.5574182400000001</v>
      </c>
      <c r="C183" s="85">
        <f t="shared" si="3"/>
        <v>0.8424529345522259</v>
      </c>
      <c r="D183" s="62">
        <f t="shared" si="4"/>
        <v>1782.6413365577803</v>
      </c>
      <c r="E183" s="62">
        <f t="shared" si="0"/>
        <v>249.41049894859594</v>
      </c>
      <c r="F183" s="62">
        <f t="shared" si="1"/>
        <v>12.579270270063736</v>
      </c>
      <c r="G183" s="62">
        <f t="shared" si="5"/>
        <v>11.596757183922056</v>
      </c>
    </row>
    <row r="184" spans="1:7" ht="12" customHeight="1">
      <c r="A184" s="64">
        <v>7</v>
      </c>
      <c r="B184" s="82">
        <f t="shared" si="2"/>
        <v>0.65032128</v>
      </c>
      <c r="C184" s="85">
        <f t="shared" si="3"/>
        <v>0.9099531699076239</v>
      </c>
      <c r="D184" s="62">
        <f t="shared" si="4"/>
        <v>2119.4653046644858</v>
      </c>
      <c r="E184" s="62">
        <f t="shared" si="0"/>
        <v>213.78042767022515</v>
      </c>
      <c r="F184" s="62">
        <f t="shared" si="1"/>
        <v>13.457141083681782</v>
      </c>
      <c r="G184" s="62">
        <f t="shared" si="5"/>
        <v>12.234904203570169</v>
      </c>
    </row>
    <row r="185" spans="1:7" ht="12" customHeight="1">
      <c r="A185" s="64">
        <v>8</v>
      </c>
      <c r="B185" s="82">
        <f t="shared" si="2"/>
        <v>0.74322432</v>
      </c>
      <c r="C185" s="85">
        <f t="shared" si="3"/>
        <v>0.9727808570866355</v>
      </c>
      <c r="D185" s="62">
        <f t="shared" si="4"/>
        <v>2457.672199402065</v>
      </c>
      <c r="E185" s="62">
        <f t="shared" si="0"/>
        <v>187.05787421144697</v>
      </c>
      <c r="F185" s="62">
        <f t="shared" si="1"/>
        <v>14.253676935508791</v>
      </c>
      <c r="G185" s="62">
        <f t="shared" si="5"/>
        <v>12.81600814804228</v>
      </c>
    </row>
    <row r="186" spans="1:7" ht="12" customHeight="1">
      <c r="A186" s="64">
        <v>9</v>
      </c>
      <c r="B186" s="82">
        <f t="shared" si="2"/>
        <v>0.8361273600000001</v>
      </c>
      <c r="C186" s="85">
        <f t="shared" si="3"/>
        <v>1.0317899109816326</v>
      </c>
      <c r="D186" s="62">
        <f t="shared" si="4"/>
        <v>2796.6316804513067</v>
      </c>
      <c r="E186" s="62">
        <f t="shared" si="0"/>
        <v>166.27366596573063</v>
      </c>
      <c r="F186" s="62">
        <f t="shared" si="1"/>
        <v>14.98487097769119</v>
      </c>
      <c r="G186" s="62">
        <f t="shared" si="5"/>
        <v>13.35144516420067</v>
      </c>
    </row>
    <row r="187" spans="1:7" ht="12" customHeight="1">
      <c r="A187" s="64">
        <v>10</v>
      </c>
      <c r="B187" s="82">
        <f t="shared" si="2"/>
        <v>0.9290304</v>
      </c>
      <c r="C187" s="85">
        <f t="shared" si="3"/>
        <v>1.0876020618281126</v>
      </c>
      <c r="D187" s="62">
        <f t="shared" si="4"/>
        <v>3135.9411345553203</v>
      </c>
      <c r="E187" s="62">
        <f t="shared" si="0"/>
        <v>149.64629936915753</v>
      </c>
      <c r="F187" s="62">
        <f t="shared" si="1"/>
        <v>15.662286759287166</v>
      </c>
      <c r="G187" s="62">
        <f t="shared" si="5"/>
        <v>13.849337674838582</v>
      </c>
    </row>
    <row r="188" spans="1:7" ht="12" customHeight="1">
      <c r="A188" s="64">
        <v>11</v>
      </c>
      <c r="B188" s="82">
        <f t="shared" si="2"/>
        <v>1.02193344</v>
      </c>
      <c r="C188" s="85">
        <f t="shared" si="3"/>
        <v>1.1406866657334247</v>
      </c>
      <c r="D188" s="62">
        <f t="shared" si="4"/>
        <v>3475.3398527241293</v>
      </c>
      <c r="E188" s="62">
        <f t="shared" si="0"/>
        <v>136.0420903355978</v>
      </c>
      <c r="F188" s="62">
        <f t="shared" si="1"/>
        <v>16.294581774409224</v>
      </c>
      <c r="G188" s="62">
        <f t="shared" si="5"/>
        <v>14.315712319388892</v>
      </c>
    </row>
    <row r="189" spans="1:7" ht="12" customHeight="1">
      <c r="A189" s="64">
        <v>12</v>
      </c>
      <c r="B189" s="82">
        <f t="shared" si="2"/>
        <v>1.1148364800000001</v>
      </c>
      <c r="C189" s="85">
        <f t="shared" si="3"/>
        <v>1.1914083657047712</v>
      </c>
      <c r="D189" s="62">
        <f t="shared" si="4"/>
        <v>3814.658372723172</v>
      </c>
      <c r="E189" s="62">
        <f t="shared" si="0"/>
        <v>124.70524947429799</v>
      </c>
      <c r="F189" s="62">
        <f t="shared" si="1"/>
        <v>16.888420505942317</v>
      </c>
      <c r="G189" s="62">
        <f t="shared" si="5"/>
        <v>14.755179167652868</v>
      </c>
    </row>
    <row r="190" spans="1:7" ht="12" customHeight="1">
      <c r="A190" s="64">
        <v>13</v>
      </c>
      <c r="B190" s="82">
        <f t="shared" si="2"/>
        <v>1.20773952</v>
      </c>
      <c r="C190" s="85">
        <f t="shared" si="3"/>
        <v>1.2400571431835672</v>
      </c>
      <c r="D190" s="62">
        <f t="shared" si="4"/>
        <v>4153.787311625424</v>
      </c>
      <c r="E190" s="62">
        <f t="shared" si="0"/>
        <v>115.11253797627505</v>
      </c>
      <c r="F190" s="62">
        <f t="shared" si="1"/>
        <v>17.4490511497081</v>
      </c>
      <c r="G190" s="62">
        <f t="shared" si="5"/>
        <v>15.171353204942537</v>
      </c>
    </row>
    <row r="191" spans="1:7" ht="12" customHeight="1">
      <c r="A191" s="64">
        <v>14</v>
      </c>
      <c r="B191" s="82">
        <f t="shared" si="2"/>
        <v>1.30064256</v>
      </c>
      <c r="C191" s="85">
        <f t="shared" si="3"/>
        <v>1.2868681140077511</v>
      </c>
      <c r="D191" s="62">
        <f t="shared" si="4"/>
        <v>4492.657547748425</v>
      </c>
      <c r="E191" s="62">
        <f t="shared" si="0"/>
        <v>106.89021383511255</v>
      </c>
      <c r="F191" s="62">
        <f t="shared" si="1"/>
        <v>17.98068567343652</v>
      </c>
      <c r="G191" s="62">
        <f t="shared" si="5"/>
        <v>15.567128013427284</v>
      </c>
    </row>
    <row r="192" spans="1:7" ht="12" customHeight="1">
      <c r="A192" s="64">
        <v>15</v>
      </c>
      <c r="B192" s="82">
        <f t="shared" si="2"/>
        <v>1.3935456000000002</v>
      </c>
      <c r="C192" s="85">
        <f t="shared" si="3"/>
        <v>1.3320350473388989</v>
      </c>
      <c r="D192" s="62">
        <f t="shared" si="4"/>
        <v>4831.227280215729</v>
      </c>
      <c r="E192" s="62">
        <f t="shared" si="0"/>
        <v>99.76419957943837</v>
      </c>
      <c r="F192" s="62">
        <f t="shared" si="1"/>
        <v>18.486759177460822</v>
      </c>
      <c r="G192" s="62">
        <f t="shared" si="5"/>
        <v>15.944860239245697</v>
      </c>
    </row>
    <row r="193" spans="1:7" ht="12" customHeight="1">
      <c r="A193" s="64">
        <v>20</v>
      </c>
      <c r="B193" s="82">
        <f t="shared" si="2"/>
        <v>1.8580608</v>
      </c>
      <c r="C193" s="85">
        <f t="shared" si="3"/>
        <v>1.5381015863022582</v>
      </c>
      <c r="D193" s="62">
        <f t="shared" si="4"/>
        <v>6519.13163574448</v>
      </c>
      <c r="E193" s="62">
        <f t="shared" si="0"/>
        <v>74.82314968457878</v>
      </c>
      <c r="F193" s="62">
        <f t="shared" si="1"/>
        <v>20.718781455064043</v>
      </c>
      <c r="G193" s="62">
        <f t="shared" si="5"/>
        <v>17.62125872816255</v>
      </c>
    </row>
    <row r="194" spans="1:7" ht="12" customHeight="1">
      <c r="A194" s="64">
        <v>25</v>
      </c>
      <c r="B194" s="82">
        <f t="shared" si="2"/>
        <v>2.322576</v>
      </c>
      <c r="C194" s="85">
        <f t="shared" si="3"/>
        <v>1.7196498516360545</v>
      </c>
      <c r="D194" s="62">
        <f t="shared" si="4"/>
        <v>8199.34166822541</v>
      </c>
      <c r="E194" s="62">
        <f t="shared" si="0"/>
        <v>59.85851974766302</v>
      </c>
      <c r="F194" s="62">
        <f t="shared" si="1"/>
        <v>22.596012381679778</v>
      </c>
      <c r="G194" s="62">
        <f t="shared" si="5"/>
        <v>19.04202615689651</v>
      </c>
    </row>
    <row r="195" spans="1:7" ht="12" customHeight="1">
      <c r="A195" s="64">
        <v>50</v>
      </c>
      <c r="B195" s="82">
        <f t="shared" si="2"/>
        <v>4.645152</v>
      </c>
      <c r="C195" s="85">
        <f t="shared" si="3"/>
        <v>2.431952142716589</v>
      </c>
      <c r="D195" s="62">
        <f t="shared" si="4"/>
        <v>16534.810984280513</v>
      </c>
      <c r="E195" s="62">
        <f t="shared" si="0"/>
        <v>29.92925987383151</v>
      </c>
      <c r="F195" s="62">
        <f t="shared" si="1"/>
        <v>29.39451824695144</v>
      </c>
      <c r="G195" s="62">
        <f t="shared" si="5"/>
        <v>24.22819614173522</v>
      </c>
    </row>
    <row r="196" spans="1:7" ht="12" customHeight="1">
      <c r="A196" s="64">
        <v>75</v>
      </c>
      <c r="B196" s="82">
        <f t="shared" si="2"/>
        <v>6.967728</v>
      </c>
      <c r="C196" s="85">
        <f t="shared" si="3"/>
        <v>2.978520914261928</v>
      </c>
      <c r="D196" s="62">
        <f t="shared" si="4"/>
        <v>24829.174034954314</v>
      </c>
      <c r="E196" s="62">
        <f t="shared" si="0"/>
        <v>19.95283991588768</v>
      </c>
      <c r="F196" s="62">
        <f t="shared" si="1"/>
        <v>34.193397861157365</v>
      </c>
      <c r="G196" s="62">
        <f t="shared" si="5"/>
        <v>27.894128253573886</v>
      </c>
    </row>
    <row r="197" spans="1:7" ht="12" customHeight="1" thickBot="1">
      <c r="A197" s="65">
        <v>100</v>
      </c>
      <c r="B197" s="83">
        <f t="shared" si="2"/>
        <v>9.290304</v>
      </c>
      <c r="C197" s="83">
        <f t="shared" si="3"/>
        <v>3.439299703272109</v>
      </c>
      <c r="D197" s="66">
        <f t="shared" si="4"/>
        <v>33113.1476640657</v>
      </c>
      <c r="E197" s="66">
        <f t="shared" si="0"/>
        <v>14.964629936915754</v>
      </c>
      <c r="F197" s="66">
        <f t="shared" si="1"/>
        <v>38.041608068340885</v>
      </c>
      <c r="G197" s="66">
        <f t="shared" si="5"/>
        <v>30.82683971998408</v>
      </c>
    </row>
    <row r="198" spans="1:7" ht="12.75" customHeight="1">
      <c r="A198" s="14"/>
      <c r="B198" s="28"/>
      <c r="C198" s="27"/>
      <c r="D198" s="27"/>
      <c r="E198" s="27"/>
      <c r="F198" s="27"/>
      <c r="G198" s="14"/>
    </row>
    <row r="199" spans="1:11" ht="15" customHeight="1">
      <c r="A199" s="227" t="s">
        <v>110</v>
      </c>
      <c r="B199" s="228"/>
      <c r="C199" s="228"/>
      <c r="D199" s="228"/>
      <c r="E199" s="228"/>
      <c r="F199" s="228"/>
      <c r="G199" s="228"/>
      <c r="H199" s="228"/>
      <c r="I199" s="228"/>
      <c r="J199" s="228"/>
      <c r="K199" s="229"/>
    </row>
    <row r="200" spans="1:11" ht="13.5" customHeight="1">
      <c r="A200" s="232" t="s">
        <v>111</v>
      </c>
      <c r="B200" s="233"/>
      <c r="C200" s="233"/>
      <c r="D200" s="233"/>
      <c r="E200" s="233"/>
      <c r="F200" s="233"/>
      <c r="G200" s="233"/>
      <c r="H200" s="233"/>
      <c r="I200" s="233"/>
      <c r="J200" s="233"/>
      <c r="K200" s="234"/>
    </row>
    <row r="201" spans="1:11" ht="13.5" customHeight="1">
      <c r="A201" s="235"/>
      <c r="B201" s="236"/>
      <c r="C201" s="236"/>
      <c r="D201" s="236"/>
      <c r="E201" s="236"/>
      <c r="F201" s="236"/>
      <c r="G201" s="236"/>
      <c r="H201" s="236"/>
      <c r="I201" s="236"/>
      <c r="J201" s="236"/>
      <c r="K201" s="237"/>
    </row>
    <row r="202" spans="1:11" ht="13.5" customHeight="1">
      <c r="A202" s="235"/>
      <c r="B202" s="236"/>
      <c r="C202" s="236"/>
      <c r="D202" s="236"/>
      <c r="E202" s="236"/>
      <c r="F202" s="236"/>
      <c r="G202" s="236"/>
      <c r="H202" s="236"/>
      <c r="I202" s="236"/>
      <c r="J202" s="236"/>
      <c r="K202" s="237"/>
    </row>
    <row r="203" spans="1:11" ht="13.5" customHeight="1">
      <c r="A203" s="235"/>
      <c r="B203" s="236"/>
      <c r="C203" s="236"/>
      <c r="D203" s="236"/>
      <c r="E203" s="236"/>
      <c r="F203" s="236"/>
      <c r="G203" s="236"/>
      <c r="H203" s="236"/>
      <c r="I203" s="236"/>
      <c r="J203" s="236"/>
      <c r="K203" s="237"/>
    </row>
    <row r="204" spans="1:11" ht="13.5" customHeight="1">
      <c r="A204" s="238"/>
      <c r="B204" s="239"/>
      <c r="C204" s="239"/>
      <c r="D204" s="239"/>
      <c r="E204" s="239"/>
      <c r="F204" s="239"/>
      <c r="G204" s="239"/>
      <c r="H204" s="239"/>
      <c r="I204" s="239"/>
      <c r="J204" s="239"/>
      <c r="K204" s="240"/>
    </row>
    <row r="205" ht="12.75" customHeight="1"/>
    <row r="206" spans="1:11" ht="15" customHeight="1">
      <c r="A206" s="100" t="s">
        <v>68</v>
      </c>
      <c r="B206" s="119"/>
      <c r="C206" s="120"/>
      <c r="D206" s="121"/>
      <c r="E206" s="100" t="s">
        <v>112</v>
      </c>
      <c r="F206" s="122"/>
      <c r="G206" s="123"/>
      <c r="H206" s="102" t="s">
        <v>113</v>
      </c>
      <c r="I206" s="101"/>
      <c r="J206" s="103"/>
      <c r="K206" s="104"/>
    </row>
    <row r="207" spans="1:11" ht="15" customHeight="1">
      <c r="A207" s="105"/>
      <c r="B207" s="106"/>
      <c r="C207" s="106"/>
      <c r="D207" s="106"/>
      <c r="E207" s="106"/>
      <c r="F207" s="106"/>
      <c r="G207" s="106"/>
      <c r="H207" s="106"/>
      <c r="I207" s="106"/>
      <c r="J207" s="106"/>
      <c r="K207" s="106"/>
    </row>
    <row r="208" spans="1:11" ht="15" customHeight="1">
      <c r="A208" s="100" t="s">
        <v>70</v>
      </c>
      <c r="B208" s="119"/>
      <c r="C208" s="120"/>
      <c r="D208" s="121"/>
      <c r="E208" s="100" t="s">
        <v>112</v>
      </c>
      <c r="F208" s="122"/>
      <c r="G208" s="123"/>
      <c r="H208" s="102" t="s">
        <v>113</v>
      </c>
      <c r="I208" s="101"/>
      <c r="J208" s="103"/>
      <c r="K208" s="104"/>
    </row>
    <row r="209" spans="1:11" ht="12.75" customHeight="1">
      <c r="A209" s="226"/>
      <c r="B209" s="226"/>
      <c r="C209" s="226"/>
      <c r="D209" s="226"/>
      <c r="E209" s="226"/>
      <c r="F209" s="226"/>
      <c r="G209" s="226"/>
      <c r="H209" s="226"/>
      <c r="I209" s="226"/>
      <c r="J209" s="226"/>
      <c r="K209" s="226"/>
    </row>
    <row r="210" spans="1:11" ht="15" customHeight="1">
      <c r="A210" s="225" t="s">
        <v>114</v>
      </c>
      <c r="B210" s="225"/>
      <c r="C210" s="225"/>
      <c r="D210" s="225"/>
      <c r="E210" s="225"/>
      <c r="F210" s="225"/>
      <c r="G210" s="225"/>
      <c r="H210" s="225"/>
      <c r="I210" s="225"/>
      <c r="J210" s="225"/>
      <c r="K210" s="225"/>
    </row>
    <row r="211" spans="1:11" ht="13.5" customHeight="1">
      <c r="A211" s="216"/>
      <c r="B211" s="217"/>
      <c r="C211" s="217"/>
      <c r="D211" s="217"/>
      <c r="E211" s="217"/>
      <c r="F211" s="217"/>
      <c r="G211" s="217"/>
      <c r="H211" s="217"/>
      <c r="I211" s="217"/>
      <c r="J211" s="217"/>
      <c r="K211" s="218"/>
    </row>
    <row r="212" spans="1:11" ht="13.5" customHeight="1">
      <c r="A212" s="219"/>
      <c r="B212" s="220"/>
      <c r="C212" s="220"/>
      <c r="D212" s="220"/>
      <c r="E212" s="220"/>
      <c r="F212" s="220"/>
      <c r="G212" s="220"/>
      <c r="H212" s="220"/>
      <c r="I212" s="220"/>
      <c r="J212" s="220"/>
      <c r="K212" s="221"/>
    </row>
    <row r="213" spans="1:11" ht="13.5" customHeight="1">
      <c r="A213" s="219"/>
      <c r="B213" s="220"/>
      <c r="C213" s="220"/>
      <c r="D213" s="220"/>
      <c r="E213" s="220"/>
      <c r="F213" s="220"/>
      <c r="G213" s="220"/>
      <c r="H213" s="220"/>
      <c r="I213" s="220"/>
      <c r="J213" s="220"/>
      <c r="K213" s="221"/>
    </row>
    <row r="214" spans="1:11" ht="13.5" customHeight="1">
      <c r="A214" s="219"/>
      <c r="B214" s="220"/>
      <c r="C214" s="220"/>
      <c r="D214" s="220"/>
      <c r="E214" s="220"/>
      <c r="F214" s="220"/>
      <c r="G214" s="220"/>
      <c r="H214" s="220"/>
      <c r="I214" s="220"/>
      <c r="J214" s="220"/>
      <c r="K214" s="221"/>
    </row>
    <row r="215" spans="1:11" ht="13.5" customHeight="1">
      <c r="A215" s="219"/>
      <c r="B215" s="220"/>
      <c r="C215" s="220"/>
      <c r="D215" s="220"/>
      <c r="E215" s="220"/>
      <c r="F215" s="220"/>
      <c r="G215" s="220"/>
      <c r="H215" s="220"/>
      <c r="I215" s="220"/>
      <c r="J215" s="220"/>
      <c r="K215" s="221"/>
    </row>
    <row r="216" spans="1:11" ht="13.5" customHeight="1">
      <c r="A216" s="222"/>
      <c r="B216" s="223"/>
      <c r="C216" s="223"/>
      <c r="D216" s="223"/>
      <c r="E216" s="223"/>
      <c r="F216" s="223"/>
      <c r="G216" s="223"/>
      <c r="H216" s="223"/>
      <c r="I216" s="223"/>
      <c r="J216" s="223"/>
      <c r="K216" s="224"/>
    </row>
    <row r="217" ht="15" customHeight="1"/>
    <row r="218" ht="15" customHeight="1"/>
    <row r="219" ht="15" customHeight="1"/>
    <row r="220" ht="15" customHeight="1"/>
    <row r="221" ht="15" customHeight="1"/>
    <row r="222" ht="15" customHeight="1"/>
    <row r="223" ht="15" customHeight="1"/>
    <row r="224" spans="1:11" s="48" customFormat="1" ht="15" customHeight="1">
      <c r="A224"/>
      <c r="B224"/>
      <c r="C224"/>
      <c r="D224"/>
      <c r="E224"/>
      <c r="F224"/>
      <c r="G224"/>
      <c r="H224"/>
      <c r="I224"/>
      <c r="J224"/>
      <c r="K224"/>
    </row>
    <row r="225" spans="1:11" s="48" customFormat="1" ht="15" customHeight="1">
      <c r="A225" s="49"/>
      <c r="B225" s="49"/>
      <c r="C225" s="107" t="s">
        <v>4</v>
      </c>
      <c r="D225" s="49"/>
      <c r="E225" s="49"/>
      <c r="F225" s="49"/>
      <c r="G225" s="14"/>
      <c r="H225"/>
      <c r="I225"/>
      <c r="J225"/>
      <c r="K225"/>
    </row>
    <row r="226" spans="1:11" s="48" customFormat="1" ht="15" customHeight="1">
      <c r="A226" s="49"/>
      <c r="B226" s="49"/>
      <c r="C226" s="49"/>
      <c r="D226" s="49"/>
      <c r="E226" s="49"/>
      <c r="F226" s="49"/>
      <c r="G226" s="14"/>
      <c r="H226"/>
      <c r="I226"/>
      <c r="J226"/>
      <c r="K226"/>
    </row>
    <row r="227" spans="1:11" s="48" customFormat="1" ht="12.75">
      <c r="A227" s="49"/>
      <c r="B227" s="49"/>
      <c r="C227" s="49"/>
      <c r="D227" s="49"/>
      <c r="E227" s="49"/>
      <c r="F227" s="49"/>
      <c r="G227" s="14"/>
      <c r="H227"/>
      <c r="I227"/>
      <c r="J227"/>
      <c r="K227"/>
    </row>
    <row r="228" spans="1:8" s="48" customFormat="1" ht="12.75">
      <c r="A228" s="49"/>
      <c r="B228" s="49"/>
      <c r="C228" s="49"/>
      <c r="D228" s="49"/>
      <c r="E228" s="49"/>
      <c r="F228" s="49"/>
      <c r="G228" s="49"/>
      <c r="H228" s="49"/>
    </row>
    <row r="229" spans="1:8" s="48" customFormat="1" ht="12.75">
      <c r="A229" s="49"/>
      <c r="B229" s="49"/>
      <c r="C229" s="49"/>
      <c r="D229" s="49"/>
      <c r="E229" s="49"/>
      <c r="F229" s="49"/>
      <c r="G229" s="49"/>
      <c r="H229" s="49"/>
    </row>
    <row r="230" spans="1:8" s="48" customFormat="1" ht="12.75">
      <c r="A230" s="51"/>
      <c r="B230" s="51"/>
      <c r="C230" s="51"/>
      <c r="D230" s="51"/>
      <c r="E230" s="51"/>
      <c r="F230" s="51"/>
      <c r="G230" s="49"/>
      <c r="H230" s="49"/>
    </row>
    <row r="231" spans="7:8" s="48" customFormat="1" ht="12.75">
      <c r="G231" s="50"/>
      <c r="H231" s="49"/>
    </row>
    <row r="232" spans="7:8" s="48" customFormat="1" ht="12.75">
      <c r="G232" s="50"/>
      <c r="H232" s="49"/>
    </row>
    <row r="233" spans="7:8" s="48" customFormat="1" ht="12.75">
      <c r="G233" s="49"/>
      <c r="H233" s="49"/>
    </row>
    <row r="234" spans="7:8" s="48" customFormat="1" ht="12.75">
      <c r="G234" s="49"/>
      <c r="H234" s="49"/>
    </row>
    <row r="235" spans="2:8" s="48" customFormat="1" ht="13.5" thickBot="1">
      <c r="B235" s="51"/>
      <c r="C235" s="52"/>
      <c r="D235" s="52"/>
      <c r="E235" s="52"/>
      <c r="F235" s="52"/>
      <c r="G235" s="49"/>
      <c r="H235" s="49"/>
    </row>
    <row r="236" spans="1:8" s="48" customFormat="1" ht="14.25" thickBot="1" thickTop="1">
      <c r="A236" s="70" t="s">
        <v>82</v>
      </c>
      <c r="B236" s="71" t="s">
        <v>84</v>
      </c>
      <c r="C236" s="71"/>
      <c r="D236" s="71"/>
      <c r="E236" s="71"/>
      <c r="F236" s="190" t="s">
        <v>69</v>
      </c>
      <c r="G236" s="49"/>
      <c r="H236" s="49"/>
    </row>
    <row r="237" spans="1:8" s="48" customFormat="1" ht="14.25" thickBot="1" thickTop="1">
      <c r="A237" s="73" t="s">
        <v>83</v>
      </c>
      <c r="B237" s="74" t="s">
        <v>96</v>
      </c>
      <c r="C237" s="74"/>
      <c r="D237" s="74" t="s">
        <v>4</v>
      </c>
      <c r="E237" s="74"/>
      <c r="F237" s="191" t="s">
        <v>186</v>
      </c>
      <c r="G237" s="49"/>
      <c r="H237" s="49"/>
    </row>
    <row r="238" spans="1:8" s="48" customFormat="1" ht="12.75">
      <c r="A238" s="188" t="s">
        <v>183</v>
      </c>
      <c r="B238" s="193" t="s">
        <v>185</v>
      </c>
      <c r="C238" s="194"/>
      <c r="D238" s="194"/>
      <c r="E238" s="195"/>
      <c r="F238" s="192" t="s">
        <v>184</v>
      </c>
      <c r="G238" s="49"/>
      <c r="H238" s="49"/>
    </row>
    <row r="239" spans="1:8" s="48" customFormat="1" ht="12.75">
      <c r="A239" s="75"/>
      <c r="B239" s="196"/>
      <c r="C239" s="197"/>
      <c r="D239" s="197"/>
      <c r="E239" s="198"/>
      <c r="F239" s="75"/>
      <c r="G239" s="49"/>
      <c r="H239" s="49"/>
    </row>
    <row r="240" spans="1:8" s="48" customFormat="1" ht="13.5" thickBot="1">
      <c r="A240" s="189"/>
      <c r="B240" s="199"/>
      <c r="C240" s="200"/>
      <c r="D240" s="200"/>
      <c r="E240" s="201"/>
      <c r="F240" s="189"/>
      <c r="G240" s="49"/>
      <c r="H240" s="49"/>
    </row>
    <row r="241" spans="1:11" s="72" customFormat="1" ht="12.75">
      <c r="A241" s="75"/>
      <c r="B241" s="76"/>
      <c r="C241" s="76"/>
      <c r="D241" s="76"/>
      <c r="E241" s="76"/>
      <c r="F241" s="75"/>
      <c r="G241" s="49"/>
      <c r="H241" s="49"/>
      <c r="I241" s="48"/>
      <c r="J241" s="48"/>
      <c r="K241" s="48"/>
    </row>
    <row r="242" spans="1:11" s="72" customFormat="1" ht="12.75">
      <c r="A242" s="75"/>
      <c r="B242" s="76"/>
      <c r="C242" s="76"/>
      <c r="D242" s="76"/>
      <c r="E242" s="76"/>
      <c r="F242" s="75"/>
      <c r="G242" s="49"/>
      <c r="H242" s="49"/>
      <c r="I242" s="48"/>
      <c r="J242" s="48"/>
      <c r="K242" s="48"/>
    </row>
    <row r="243" spans="1:11" s="72" customFormat="1" ht="12.75">
      <c r="A243" s="75"/>
      <c r="B243" s="76"/>
      <c r="C243" s="76"/>
      <c r="D243" s="76"/>
      <c r="E243" s="76"/>
      <c r="F243" s="75"/>
      <c r="G243" s="49"/>
      <c r="H243" s="49"/>
      <c r="I243" s="48"/>
      <c r="J243" s="48"/>
      <c r="K243" s="48"/>
    </row>
    <row r="244" spans="1:11" s="72" customFormat="1" ht="12.75">
      <c r="A244" s="75"/>
      <c r="B244" s="76"/>
      <c r="C244" s="76"/>
      <c r="D244" s="76"/>
      <c r="E244" s="76"/>
      <c r="F244" s="75"/>
      <c r="G244" s="48"/>
      <c r="H244" s="48"/>
      <c r="I244" s="48"/>
      <c r="J244" s="48"/>
      <c r="K244" s="48"/>
    </row>
    <row r="245" spans="1:6" s="72" customFormat="1" ht="12.75">
      <c r="A245" s="75"/>
      <c r="B245" s="76"/>
      <c r="C245" s="76"/>
      <c r="D245" s="76"/>
      <c r="E245" s="76"/>
      <c r="F245" s="75"/>
    </row>
    <row r="246" spans="1:6" s="72" customFormat="1" ht="12.75">
      <c r="A246" s="75"/>
      <c r="B246" s="76"/>
      <c r="C246" s="76"/>
      <c r="D246" s="76"/>
      <c r="E246" s="76"/>
      <c r="F246" s="75"/>
    </row>
    <row r="247" spans="1:6" s="72" customFormat="1" ht="12.75">
      <c r="A247" s="75"/>
      <c r="B247" s="76"/>
      <c r="C247" s="76"/>
      <c r="D247" s="76"/>
      <c r="E247" s="76"/>
      <c r="F247" s="75"/>
    </row>
    <row r="248" spans="1:6" s="72" customFormat="1" ht="12.75">
      <c r="A248" s="75"/>
      <c r="B248" s="76"/>
      <c r="C248" s="76"/>
      <c r="D248" s="76"/>
      <c r="E248" s="76"/>
      <c r="F248" s="75"/>
    </row>
    <row r="249" spans="1:6" s="72" customFormat="1" ht="12.75">
      <c r="A249" s="75"/>
      <c r="B249" s="76"/>
      <c r="C249" s="76"/>
      <c r="D249" s="76"/>
      <c r="E249" s="76"/>
      <c r="F249" s="75"/>
    </row>
    <row r="250" spans="1:6" s="72" customFormat="1" ht="12.75">
      <c r="A250" s="75"/>
      <c r="B250" s="76"/>
      <c r="C250" s="76"/>
      <c r="D250" s="76"/>
      <c r="E250" s="76"/>
      <c r="F250" s="75"/>
    </row>
    <row r="251" spans="1:6" s="72" customFormat="1" ht="12.75">
      <c r="A251" s="75"/>
      <c r="B251" s="76"/>
      <c r="C251" s="76"/>
      <c r="D251" s="76"/>
      <c r="E251" s="76"/>
      <c r="F251" s="75"/>
    </row>
    <row r="252" spans="1:6" s="72" customFormat="1" ht="12.75">
      <c r="A252" s="75"/>
      <c r="B252" s="76"/>
      <c r="C252" s="76"/>
      <c r="D252" s="76"/>
      <c r="E252" s="76"/>
      <c r="F252" s="75"/>
    </row>
    <row r="253" spans="1:6" s="72" customFormat="1" ht="12.75">
      <c r="A253" s="75"/>
      <c r="B253" s="76"/>
      <c r="C253" s="76"/>
      <c r="D253" s="76"/>
      <c r="E253" s="76"/>
      <c r="F253" s="75"/>
    </row>
    <row r="254" spans="1:6" s="72" customFormat="1" ht="13.5" thickBot="1">
      <c r="A254" s="77"/>
      <c r="B254" s="78"/>
      <c r="C254" s="78"/>
      <c r="D254" s="78"/>
      <c r="E254" s="79"/>
      <c r="F254" s="80"/>
    </row>
    <row r="255" spans="2:6" s="72" customFormat="1" ht="13.5" thickTop="1">
      <c r="B255" s="48"/>
      <c r="C255" s="48"/>
      <c r="D255" s="48"/>
      <c r="E255" s="48"/>
      <c r="F255" s="48"/>
    </row>
    <row r="256" spans="2:6" s="72" customFormat="1" ht="12.75">
      <c r="B256" s="48"/>
      <c r="C256" s="48"/>
      <c r="D256" s="48"/>
      <c r="E256" s="48"/>
      <c r="F256" s="48"/>
    </row>
    <row r="257" spans="2:6" s="72" customFormat="1" ht="12.75">
      <c r="B257" s="48"/>
      <c r="C257" s="48"/>
      <c r="D257" s="48"/>
      <c r="E257" s="48"/>
      <c r="F257" s="48"/>
    </row>
    <row r="258" spans="2:6" s="72" customFormat="1" ht="12.75">
      <c r="B258" s="48"/>
      <c r="C258" s="48"/>
      <c r="D258" s="48"/>
      <c r="E258" s="48"/>
      <c r="F258" s="48"/>
    </row>
    <row r="259" spans="2:6" s="72" customFormat="1" ht="12.75">
      <c r="B259" s="48"/>
      <c r="C259" s="48"/>
      <c r="D259" s="48"/>
      <c r="E259" s="48"/>
      <c r="F259" s="48"/>
    </row>
    <row r="260" spans="1:11" s="48" customFormat="1" ht="12.75">
      <c r="A260" s="72"/>
      <c r="G260" s="72"/>
      <c r="H260" s="72"/>
      <c r="I260" s="72"/>
      <c r="J260" s="72"/>
      <c r="K260" s="72"/>
    </row>
    <row r="261" spans="1:11" s="48" customFormat="1" ht="12.75">
      <c r="A261" s="72"/>
      <c r="G261" s="72"/>
      <c r="H261" s="72"/>
      <c r="I261" s="72"/>
      <c r="J261" s="72"/>
      <c r="K261" s="72"/>
    </row>
    <row r="262" spans="1:11" s="48" customFormat="1" ht="12.75">
      <c r="A262" s="72"/>
      <c r="G262" s="72"/>
      <c r="H262" s="72"/>
      <c r="I262" s="72"/>
      <c r="J262" s="72"/>
      <c r="K262" s="72"/>
    </row>
    <row r="263" spans="1:11" s="48" customFormat="1" ht="12.75">
      <c r="A263" s="72"/>
      <c r="G263" s="72"/>
      <c r="H263" s="72"/>
      <c r="I263" s="72"/>
      <c r="J263" s="72"/>
      <c r="K263" s="72"/>
    </row>
    <row r="264" s="48" customFormat="1" ht="12.75"/>
    <row r="265" s="48" customFormat="1" ht="12.75"/>
    <row r="266" s="48" customFormat="1" ht="12.75"/>
    <row r="267" s="48" customFormat="1" ht="12.75"/>
    <row r="268" s="48" customFormat="1" ht="12.75"/>
    <row r="269" s="48" customFormat="1" ht="12.75"/>
    <row r="270" s="48" customFormat="1" ht="12.75"/>
    <row r="271" s="48" customFormat="1" ht="12.75"/>
    <row r="272" s="48" customFormat="1" ht="12.75"/>
    <row r="273" s="48" customFormat="1" ht="12.75"/>
    <row r="274" s="48" customFormat="1" ht="12.75"/>
    <row r="275" s="48" customFormat="1" ht="12.75"/>
    <row r="276" s="48" customFormat="1" ht="12.75"/>
    <row r="277" s="48" customFormat="1" ht="12.75"/>
    <row r="278" s="48" customFormat="1" ht="12.75"/>
    <row r="279" s="48" customFormat="1" ht="12.75"/>
    <row r="280" s="48" customFormat="1" ht="12.75"/>
    <row r="281" s="48" customFormat="1" ht="12.75"/>
    <row r="282" s="48" customFormat="1" ht="12.75"/>
    <row r="283" s="48" customFormat="1" ht="12.75"/>
    <row r="284" s="48" customFormat="1" ht="12.75"/>
    <row r="285" s="48" customFormat="1" ht="12.75"/>
    <row r="286" s="48" customFormat="1" ht="12.75"/>
    <row r="287" s="48" customFormat="1" ht="12.75"/>
    <row r="288" s="48" customFormat="1" ht="12.75"/>
    <row r="289" s="48" customFormat="1" ht="12.75"/>
    <row r="290" s="48" customFormat="1" ht="12.75"/>
    <row r="291" s="48" customFormat="1" ht="12.75"/>
    <row r="292" s="48" customFormat="1" ht="12.75"/>
    <row r="293" s="48" customFormat="1" ht="12.75"/>
    <row r="294" s="48" customFormat="1" ht="12.75"/>
    <row r="295" s="48" customFormat="1" ht="12.75"/>
    <row r="296" s="48" customFormat="1" ht="12.75"/>
    <row r="297" s="48" customFormat="1" ht="12.75"/>
    <row r="298" s="48" customFormat="1" ht="12.75"/>
    <row r="299" s="48" customFormat="1" ht="12.75"/>
    <row r="300" s="48" customFormat="1" ht="12.75"/>
    <row r="301" s="48" customFormat="1" ht="12.75"/>
    <row r="302" s="48" customFormat="1" ht="12.75"/>
    <row r="303" s="48" customFormat="1" ht="12.75"/>
    <row r="304" s="48" customFormat="1" ht="12.75"/>
    <row r="305" s="48" customFormat="1" ht="12.75"/>
    <row r="306" s="48" customFormat="1" ht="12.75"/>
    <row r="307" s="48" customFormat="1" ht="12.75"/>
    <row r="308" s="48" customFormat="1" ht="12.75"/>
    <row r="309" s="48" customFormat="1" ht="12.75"/>
    <row r="310" s="48" customFormat="1" ht="12.75"/>
    <row r="311" s="48" customFormat="1" ht="12.75"/>
    <row r="312" s="48" customFormat="1" ht="12.75"/>
    <row r="313" s="48" customFormat="1" ht="12.75"/>
    <row r="314" s="48" customFormat="1" ht="12.75"/>
    <row r="315" s="48" customFormat="1" ht="12.75"/>
    <row r="316" s="48" customFormat="1" ht="12.75"/>
    <row r="317" s="48" customFormat="1" ht="12.75"/>
    <row r="318" s="48" customFormat="1" ht="12.75"/>
    <row r="319" s="48" customFormat="1" ht="12.75"/>
    <row r="320" s="48" customFormat="1" ht="12.75"/>
    <row r="321" s="48" customFormat="1" ht="12.75"/>
    <row r="322" s="48" customFormat="1" ht="12.75"/>
    <row r="323" s="48" customFormat="1" ht="12.75"/>
    <row r="324" s="48" customFormat="1" ht="12.75"/>
    <row r="325" s="48" customFormat="1" ht="12.75"/>
    <row r="326" s="48" customFormat="1" ht="12.75"/>
    <row r="327" s="48" customFormat="1" ht="12.75"/>
    <row r="328" s="48" customFormat="1" ht="12.75"/>
    <row r="329" s="48" customFormat="1" ht="12.75"/>
    <row r="330" s="48" customFormat="1" ht="12.75"/>
    <row r="331" s="48" customFormat="1" ht="12.75"/>
    <row r="332" s="48" customFormat="1" ht="12.75"/>
    <row r="333" s="48" customFormat="1" ht="12.75"/>
    <row r="334" s="48" customFormat="1" ht="12.75"/>
    <row r="335" s="48" customFormat="1" ht="12.75"/>
    <row r="336" s="48" customFormat="1" ht="12.75"/>
    <row r="337" s="48" customFormat="1" ht="12.75"/>
    <row r="338" s="48" customFormat="1" ht="12.75"/>
    <row r="339" s="48" customFormat="1" ht="12.75"/>
    <row r="340" s="48" customFormat="1" ht="12.75"/>
    <row r="341" s="48" customFormat="1" ht="12.75"/>
    <row r="342" s="48" customFormat="1" ht="12.75"/>
    <row r="343" s="48" customFormat="1" ht="12.75"/>
    <row r="344" s="48" customFormat="1" ht="12.75"/>
    <row r="345" s="48" customFormat="1" ht="12.75"/>
    <row r="346" s="48" customFormat="1" ht="12.75"/>
    <row r="347" s="48" customFormat="1" ht="12.75"/>
    <row r="348" s="48" customFormat="1" ht="12.75"/>
    <row r="349" s="48" customFormat="1" ht="12.75"/>
    <row r="350" s="48" customFormat="1" ht="12.75"/>
    <row r="351" s="48" customFormat="1" ht="12.75"/>
    <row r="352" s="48" customFormat="1" ht="12.75"/>
    <row r="353" s="48" customFormat="1" ht="12.75"/>
    <row r="354" s="48" customFormat="1" ht="12.75"/>
    <row r="355" s="48" customFormat="1" ht="12.75"/>
    <row r="356" s="48" customFormat="1" ht="12.75"/>
    <row r="357" s="48" customFormat="1" ht="12.75"/>
    <row r="358" s="48" customFormat="1" ht="12.75"/>
    <row r="359" s="48" customFormat="1" ht="12.75"/>
    <row r="360" s="48" customFormat="1" ht="12.75"/>
    <row r="361" s="48" customFormat="1" ht="12.75"/>
    <row r="362" s="48" customFormat="1" ht="12.75"/>
    <row r="363" s="48" customFormat="1" ht="12.75"/>
    <row r="364" s="48" customFormat="1" ht="12.75"/>
    <row r="365" s="48" customFormat="1" ht="12.75"/>
    <row r="366" s="48" customFormat="1" ht="12.75"/>
    <row r="367" s="48" customFormat="1" ht="12.75"/>
    <row r="368" s="48" customFormat="1" ht="12.75"/>
    <row r="369" s="48" customFormat="1" ht="12.75"/>
    <row r="370" s="48" customFormat="1" ht="12.75"/>
    <row r="371" s="48" customFormat="1" ht="12.75"/>
    <row r="372" s="48" customFormat="1" ht="12.75"/>
    <row r="373" s="48" customFormat="1" ht="12.75"/>
    <row r="374" s="48" customFormat="1" ht="12.75"/>
    <row r="375" s="48" customFormat="1" ht="12.75"/>
    <row r="376" s="48" customFormat="1" ht="12.75"/>
    <row r="377" s="48" customFormat="1" ht="12.75"/>
    <row r="378" s="48" customFormat="1" ht="12.75"/>
    <row r="379" s="48" customFormat="1" ht="12.75"/>
    <row r="380" s="48" customFormat="1" ht="12.75"/>
    <row r="381" s="48" customFormat="1" ht="12.75"/>
    <row r="382" s="48" customFormat="1" ht="12.75"/>
    <row r="383" s="48" customFormat="1" ht="12.75"/>
    <row r="384" s="48" customFormat="1" ht="12.75"/>
    <row r="385" s="48" customFormat="1" ht="12.75"/>
    <row r="386" s="48" customFormat="1" ht="12.75"/>
    <row r="387" s="48" customFormat="1" ht="12.75"/>
    <row r="388" s="48" customFormat="1" ht="12.75"/>
    <row r="389" s="48" customFormat="1" ht="12.75"/>
    <row r="390" s="48" customFormat="1" ht="12.75"/>
    <row r="391" s="48" customFormat="1" ht="12.75"/>
    <row r="392" s="48" customFormat="1" ht="12.75"/>
    <row r="393" s="48" customFormat="1" ht="12.75"/>
    <row r="394" s="48" customFormat="1" ht="12.75"/>
    <row r="395" s="48" customFormat="1" ht="12.75"/>
    <row r="396" s="48" customFormat="1" ht="12.75"/>
    <row r="397" s="48" customFormat="1" ht="12.75"/>
    <row r="398" s="48" customFormat="1" ht="12.75"/>
    <row r="399" s="48" customFormat="1" ht="12.75"/>
    <row r="400" s="48" customFormat="1" ht="12.75"/>
    <row r="401" s="48" customFormat="1" ht="12.75"/>
    <row r="402" s="48" customFormat="1" ht="12.75"/>
    <row r="403" s="48" customFormat="1" ht="12.75"/>
    <row r="404" s="48" customFormat="1" ht="12.75"/>
    <row r="405" s="48" customFormat="1" ht="12.75"/>
    <row r="406" s="48" customFormat="1" ht="12.75"/>
    <row r="407" s="48" customFormat="1" ht="12.75"/>
    <row r="408" s="48" customFormat="1" ht="12.75"/>
    <row r="409" s="48" customFormat="1" ht="12.75"/>
    <row r="410" s="48" customFormat="1" ht="12.75"/>
    <row r="411" s="48" customFormat="1" ht="12.75"/>
    <row r="412" s="48" customFormat="1" ht="12.75"/>
    <row r="413" s="48" customFormat="1" ht="12.75"/>
    <row r="414" s="48" customFormat="1" ht="12.75"/>
    <row r="415" s="48" customFormat="1" ht="12.75"/>
    <row r="416" s="48" customFormat="1" ht="12.75"/>
    <row r="417" s="48" customFormat="1" ht="12.75"/>
    <row r="418" s="48" customFormat="1" ht="12.75"/>
    <row r="419" s="48" customFormat="1" ht="12.75"/>
    <row r="420" s="48" customFormat="1" ht="12.75"/>
    <row r="421" s="48" customFormat="1" ht="12.75"/>
    <row r="422" s="48" customFormat="1" ht="12.75"/>
    <row r="423" s="48" customFormat="1" ht="12.75"/>
    <row r="424" s="48" customFormat="1" ht="12.75"/>
    <row r="425" s="48" customFormat="1" ht="12.75"/>
    <row r="426" s="48" customFormat="1" ht="12.75"/>
    <row r="427" s="48" customFormat="1" ht="12.75"/>
    <row r="428" s="48" customFormat="1" ht="12.75"/>
    <row r="429" s="48" customFormat="1" ht="12.75"/>
    <row r="430" s="48" customFormat="1" ht="12.75"/>
    <row r="431" s="48" customFormat="1" ht="12.75"/>
    <row r="432" s="48" customFormat="1" ht="12.75"/>
    <row r="433" s="48" customFormat="1" ht="12.75"/>
    <row r="434" s="48" customFormat="1" ht="12.75"/>
    <row r="435" s="48" customFormat="1" ht="12.75"/>
    <row r="436" s="48" customFormat="1" ht="12.75"/>
    <row r="437" s="48" customFormat="1" ht="12.75"/>
    <row r="438" s="48" customFormat="1" ht="12.75"/>
    <row r="439" s="48" customFormat="1" ht="12.75"/>
    <row r="440" s="48" customFormat="1" ht="12.75"/>
    <row r="441" s="48" customFormat="1" ht="12.75"/>
    <row r="442" s="48" customFormat="1" ht="12.75"/>
    <row r="443" s="48" customFormat="1" ht="12.75"/>
    <row r="444" s="48" customFormat="1" ht="12.75"/>
    <row r="445" s="48" customFormat="1" ht="12.75"/>
    <row r="446" s="48" customFormat="1" ht="12.75"/>
    <row r="447" s="48" customFormat="1" ht="12.75"/>
    <row r="448" s="48" customFormat="1" ht="12.75"/>
    <row r="449" s="48" customFormat="1" ht="12.75"/>
    <row r="450" s="48" customFormat="1" ht="12.75"/>
    <row r="451" s="48" customFormat="1" ht="12.75"/>
    <row r="452" s="48" customFormat="1" ht="12.75"/>
    <row r="453" s="48" customFormat="1" ht="12.75"/>
    <row r="454" s="48" customFormat="1" ht="12.75"/>
    <row r="455" s="48" customFormat="1" ht="12.75"/>
    <row r="456" s="48" customFormat="1" ht="12.75"/>
    <row r="457" s="48" customFormat="1" ht="12.75"/>
    <row r="458" s="48" customFormat="1" ht="12.75"/>
    <row r="459" s="48" customFormat="1" ht="12.75"/>
    <row r="460" s="48" customFormat="1" ht="12.75"/>
    <row r="461" s="48" customFormat="1" ht="12.75"/>
    <row r="462" s="48" customFormat="1" ht="12.75"/>
    <row r="463" s="48" customFormat="1" ht="12.75"/>
    <row r="464" s="48" customFormat="1" ht="12.75"/>
    <row r="465" s="48" customFormat="1" ht="12.75"/>
    <row r="466" s="48" customFormat="1" ht="12.75"/>
    <row r="467" s="48" customFormat="1" ht="12.75"/>
    <row r="468" s="48" customFormat="1" ht="12.75"/>
    <row r="469" s="48" customFormat="1" ht="12.75"/>
    <row r="470" s="48" customFormat="1" ht="12.75"/>
    <row r="471" s="48" customFormat="1" ht="12.75"/>
    <row r="472" s="48" customFormat="1" ht="12.75"/>
    <row r="473" s="48" customFormat="1" ht="12.75"/>
    <row r="474" s="48" customFormat="1" ht="12.75"/>
    <row r="475" s="48" customFormat="1" ht="12.75"/>
    <row r="476" s="48" customFormat="1" ht="12.75"/>
    <row r="477" s="48" customFormat="1" ht="12.75"/>
    <row r="478" s="48" customFormat="1" ht="12.75"/>
    <row r="479" s="48" customFormat="1" ht="12.75"/>
    <row r="480" s="48" customFormat="1" ht="12.75"/>
    <row r="481" s="48" customFormat="1" ht="12.75"/>
    <row r="482" s="48" customFormat="1" ht="12.75"/>
    <row r="483" s="48" customFormat="1" ht="12.75"/>
    <row r="484" s="48" customFormat="1" ht="12.75"/>
    <row r="485" s="48" customFormat="1" ht="12.75"/>
    <row r="486" s="48" customFormat="1" ht="12.75"/>
    <row r="487" s="48" customFormat="1" ht="12.75"/>
    <row r="488" s="48" customFormat="1" ht="12.75"/>
    <row r="489" s="48" customFormat="1" ht="12.75"/>
    <row r="490" s="48" customFormat="1" ht="12.75"/>
    <row r="491" s="48" customFormat="1" ht="12.75"/>
    <row r="492" s="48" customFormat="1" ht="12.75"/>
    <row r="493" s="48" customFormat="1" ht="12.75"/>
    <row r="494" s="48" customFormat="1" ht="12.75"/>
    <row r="495" s="48" customFormat="1" ht="12.75"/>
    <row r="496" s="48" customFormat="1" ht="12.75"/>
    <row r="497" s="48" customFormat="1" ht="12.75"/>
    <row r="498" s="48" customFormat="1" ht="12.75"/>
    <row r="499" s="48" customFormat="1" ht="12.75"/>
    <row r="500" s="48" customFormat="1" ht="12.75"/>
    <row r="501" s="48" customFormat="1" ht="12.75"/>
    <row r="502" s="48" customFormat="1" ht="12.75"/>
    <row r="503" s="48" customFormat="1" ht="12.75"/>
    <row r="504" s="48" customFormat="1" ht="12.75"/>
    <row r="505" s="48" customFormat="1" ht="12.75"/>
    <row r="506" s="48" customFormat="1" ht="12.75"/>
    <row r="507" s="48" customFormat="1" ht="12.75"/>
    <row r="508" s="48" customFormat="1" ht="12.75"/>
    <row r="509" s="48" customFormat="1" ht="12.75"/>
    <row r="510" s="48" customFormat="1" ht="12.75"/>
    <row r="511" s="48" customFormat="1" ht="12.75"/>
    <row r="512" s="48" customFormat="1" ht="12.75"/>
    <row r="513" s="48" customFormat="1" ht="12.75"/>
    <row r="514" s="48" customFormat="1" ht="12.75"/>
    <row r="515" s="48" customFormat="1" ht="12.75"/>
    <row r="516" s="48" customFormat="1" ht="12.75"/>
    <row r="517" s="48" customFormat="1" ht="12.75"/>
    <row r="518" s="48" customFormat="1" ht="12.75"/>
    <row r="519" s="48" customFormat="1" ht="12.75"/>
    <row r="520" s="48" customFormat="1" ht="12.75"/>
    <row r="521" s="48" customFormat="1" ht="12.75"/>
    <row r="522" s="48" customFormat="1" ht="12.75"/>
    <row r="523" s="48" customFormat="1" ht="12.75"/>
    <row r="524" s="48" customFormat="1" ht="12.75"/>
    <row r="525" s="48" customFormat="1" ht="12.75"/>
    <row r="526" s="48" customFormat="1" ht="12.75"/>
    <row r="527" s="48" customFormat="1" ht="12.75"/>
    <row r="528" s="48" customFormat="1" ht="12.75"/>
    <row r="529" s="48" customFormat="1" ht="12.75"/>
    <row r="530" s="48" customFormat="1" ht="12.75"/>
    <row r="531" s="48" customFormat="1" ht="12.75"/>
    <row r="532" s="48" customFormat="1" ht="12.75"/>
    <row r="533" s="48" customFormat="1" ht="12.75"/>
    <row r="534" s="48" customFormat="1" ht="12.75"/>
    <row r="535" s="48" customFormat="1" ht="12.75"/>
    <row r="536" s="48" customFormat="1" ht="12.75"/>
    <row r="537" s="48" customFormat="1" ht="12.75"/>
    <row r="538" s="48" customFormat="1" ht="12.75"/>
    <row r="539" s="48" customFormat="1" ht="12.75"/>
    <row r="540" s="48" customFormat="1" ht="12.75"/>
    <row r="541" s="48" customFormat="1" ht="12.75"/>
    <row r="542" s="48" customFormat="1" ht="12.75"/>
    <row r="543" s="48" customFormat="1" ht="12.75"/>
    <row r="544" s="48" customFormat="1" ht="12.75"/>
    <row r="545" s="48" customFormat="1" ht="12.75"/>
    <row r="546" s="48" customFormat="1" ht="12.75"/>
    <row r="547" s="48" customFormat="1" ht="12.75"/>
    <row r="548" s="48" customFormat="1" ht="12.75"/>
    <row r="549" s="48" customFormat="1" ht="12.75"/>
    <row r="550" s="48" customFormat="1" ht="12.75"/>
    <row r="551" s="48" customFormat="1" ht="12.75"/>
    <row r="552" s="48" customFormat="1" ht="12.75"/>
    <row r="553" s="48" customFormat="1" ht="12.75"/>
    <row r="554" s="48" customFormat="1" ht="12.75"/>
    <row r="555" s="48" customFormat="1" ht="12.75"/>
    <row r="556" s="48" customFormat="1" ht="12.75"/>
    <row r="557" s="48" customFormat="1" ht="12.75"/>
    <row r="558" s="48" customFormat="1" ht="12.75"/>
    <row r="559" s="48" customFormat="1" ht="12.75"/>
    <row r="560" s="48" customFormat="1" ht="12.75"/>
    <row r="561" s="48" customFormat="1" ht="12.75"/>
    <row r="562" s="48" customFormat="1" ht="12.75"/>
    <row r="563" s="48" customFormat="1" ht="12.75"/>
    <row r="564" s="48" customFormat="1" ht="12.75"/>
    <row r="565" s="48" customFormat="1" ht="12.75"/>
    <row r="566" s="48" customFormat="1" ht="12.75"/>
    <row r="567" s="48" customFormat="1" ht="12.75"/>
    <row r="568" s="48" customFormat="1" ht="12.75"/>
    <row r="569" s="48" customFormat="1" ht="12.75"/>
    <row r="570" s="48" customFormat="1" ht="12.75"/>
    <row r="571" s="48" customFormat="1" ht="12.75"/>
    <row r="572" s="48" customFormat="1" ht="12.75"/>
    <row r="573" s="48" customFormat="1" ht="12.75"/>
    <row r="574" s="48" customFormat="1" ht="12.75"/>
    <row r="575" s="48" customFormat="1" ht="12.75"/>
    <row r="576" s="48" customFormat="1" ht="12.75"/>
    <row r="577" s="48" customFormat="1" ht="12.75"/>
    <row r="578" s="48" customFormat="1" ht="12.75"/>
    <row r="579" s="48" customFormat="1" ht="12.75"/>
    <row r="580" s="48" customFormat="1" ht="12.75"/>
    <row r="581" s="48" customFormat="1" ht="12.75"/>
    <row r="582" s="48" customFormat="1" ht="12.75"/>
    <row r="583" s="48" customFormat="1" ht="12.75"/>
    <row r="584" s="48" customFormat="1" ht="12.75"/>
    <row r="585" s="48" customFormat="1" ht="12.75"/>
    <row r="586" s="48" customFormat="1" ht="12.75"/>
    <row r="587" s="48" customFormat="1" ht="12.75"/>
    <row r="588" s="48" customFormat="1" ht="12.75"/>
    <row r="589" s="48" customFormat="1" ht="12.75"/>
    <row r="590" s="48" customFormat="1" ht="12.75"/>
    <row r="591" s="48" customFormat="1" ht="12.75"/>
    <row r="592" s="48" customFormat="1" ht="12.75"/>
    <row r="593" s="48" customFormat="1" ht="12.75"/>
    <row r="594" s="48" customFormat="1" ht="12.75"/>
    <row r="595" s="48" customFormat="1" ht="12.75"/>
    <row r="596" s="48" customFormat="1" ht="12.75"/>
    <row r="597" s="48" customFormat="1" ht="12.75"/>
    <row r="598" s="48" customFormat="1" ht="12.75"/>
    <row r="599" s="48" customFormat="1" ht="12.75"/>
    <row r="600" s="48" customFormat="1" ht="12.75"/>
    <row r="601" s="48" customFormat="1" ht="12.75"/>
    <row r="602" s="48" customFormat="1" ht="12.75"/>
    <row r="603" s="48" customFormat="1" ht="12.75"/>
    <row r="604" s="48" customFormat="1" ht="12.75"/>
    <row r="605" s="48" customFormat="1" ht="12.75"/>
    <row r="606" s="48" customFormat="1" ht="12.75"/>
    <row r="607" s="48" customFormat="1" ht="12.75"/>
    <row r="608" s="48" customFormat="1" ht="12.75"/>
    <row r="609" s="48" customFormat="1" ht="12.75"/>
    <row r="610" s="48" customFormat="1" ht="12.75"/>
    <row r="611" s="48" customFormat="1" ht="12.75"/>
    <row r="612" s="48" customFormat="1" ht="12.75"/>
    <row r="613" s="48" customFormat="1" ht="12.75"/>
    <row r="614" s="48" customFormat="1" ht="12.75"/>
    <row r="615" s="48" customFormat="1" ht="12.75"/>
    <row r="616" s="48" customFormat="1" ht="12.75"/>
    <row r="617" s="48" customFormat="1" ht="12.75"/>
    <row r="618" s="48" customFormat="1" ht="12.75"/>
    <row r="619" s="48" customFormat="1" ht="12.75"/>
    <row r="620" s="48" customFormat="1" ht="12.75"/>
    <row r="621" s="48" customFormat="1" ht="12.75"/>
    <row r="622" s="48" customFormat="1" ht="12.75"/>
    <row r="623" s="48" customFormat="1" ht="12.75"/>
    <row r="624" s="48" customFormat="1" ht="12.75"/>
    <row r="625" s="48" customFormat="1" ht="12.75"/>
    <row r="626" s="48" customFormat="1" ht="12.75"/>
    <row r="627" s="48" customFormat="1" ht="12.75"/>
    <row r="628" s="48" customFormat="1" ht="12.75"/>
    <row r="629" s="48" customFormat="1" ht="12.75"/>
    <row r="630" s="48" customFormat="1" ht="12.75"/>
    <row r="631" s="48" customFormat="1" ht="12.75"/>
    <row r="632" s="48" customFormat="1" ht="12.75"/>
    <row r="633" s="48" customFormat="1" ht="12.75"/>
    <row r="634" s="48" customFormat="1" ht="12.75"/>
    <row r="635" s="48" customFormat="1" ht="12.75"/>
    <row r="636" s="48" customFormat="1" ht="12.75"/>
    <row r="637" s="48" customFormat="1" ht="12.75"/>
    <row r="638" s="48" customFormat="1" ht="12.75"/>
    <row r="639" s="48" customFormat="1" ht="12.75"/>
    <row r="640" s="48" customFormat="1" ht="12.75"/>
    <row r="641" s="48" customFormat="1" ht="12.75"/>
    <row r="642" s="48" customFormat="1" ht="12.75"/>
    <row r="643" s="48" customFormat="1" ht="12.75"/>
    <row r="644" s="48" customFormat="1" ht="12.75"/>
    <row r="645" s="48" customFormat="1" ht="12.75"/>
    <row r="646" s="48" customFormat="1" ht="12.75"/>
    <row r="647" s="48" customFormat="1" ht="12.75"/>
    <row r="648" s="48" customFormat="1" ht="12.75"/>
    <row r="649" s="48" customFormat="1" ht="12.75"/>
    <row r="650" s="48" customFormat="1" ht="12.75"/>
    <row r="651" s="48" customFormat="1" ht="12.75"/>
    <row r="652" s="48" customFormat="1" ht="12.75"/>
    <row r="653" s="48" customFormat="1" ht="12.75"/>
    <row r="654" s="48" customFormat="1" ht="12.75"/>
    <row r="655" s="48" customFormat="1" ht="12.75"/>
    <row r="656" s="48" customFormat="1" ht="12.75"/>
    <row r="657" s="48" customFormat="1" ht="12.75"/>
    <row r="658" s="48" customFormat="1" ht="12.75"/>
    <row r="659" s="48" customFormat="1" ht="12.75"/>
    <row r="660" s="48" customFormat="1" ht="12.75"/>
    <row r="661" s="48" customFormat="1" ht="12.75"/>
    <row r="662" s="48" customFormat="1" ht="12.75"/>
    <row r="663" s="48" customFormat="1" ht="12.75"/>
    <row r="664" s="48" customFormat="1" ht="12.75"/>
    <row r="665" s="48" customFormat="1" ht="12.75"/>
    <row r="666" s="48" customFormat="1" ht="12.75"/>
    <row r="667" s="48" customFormat="1" ht="12.75"/>
    <row r="668" s="48" customFormat="1" ht="12.75"/>
    <row r="669" s="48" customFormat="1" ht="12.75"/>
    <row r="670" s="48" customFormat="1" ht="12.75"/>
    <row r="671" s="48" customFormat="1" ht="12.75"/>
    <row r="672" s="48" customFormat="1" ht="12.75"/>
    <row r="673" s="48" customFormat="1" ht="12.75"/>
    <row r="674" s="48" customFormat="1" ht="12.75"/>
    <row r="675" s="48" customFormat="1" ht="12.75"/>
    <row r="676" s="48" customFormat="1" ht="12.75"/>
    <row r="677" s="48" customFormat="1" ht="12.75"/>
    <row r="678" s="48" customFormat="1" ht="12.75"/>
    <row r="679" s="48" customFormat="1" ht="12.75"/>
    <row r="680" s="48" customFormat="1" ht="12.75"/>
    <row r="681" s="48" customFormat="1" ht="12.75"/>
    <row r="682" s="48" customFormat="1" ht="12.75"/>
    <row r="683" s="48" customFormat="1" ht="12.75"/>
    <row r="684" s="48" customFormat="1" ht="12.75"/>
    <row r="685" s="48" customFormat="1" ht="12.75"/>
    <row r="686" s="48" customFormat="1" ht="12.75"/>
    <row r="687" s="48" customFormat="1" ht="12.75"/>
    <row r="688" s="48" customFormat="1" ht="12.75"/>
    <row r="689" s="48" customFormat="1" ht="12.75"/>
    <row r="690" s="48" customFormat="1" ht="12.75"/>
    <row r="691" s="48" customFormat="1" ht="12.75"/>
    <row r="692" s="48" customFormat="1" ht="12.75"/>
    <row r="693" s="48" customFormat="1" ht="12.75"/>
    <row r="694" s="48" customFormat="1" ht="12.75"/>
    <row r="695" s="48" customFormat="1" ht="12.75"/>
    <row r="696" s="48" customFormat="1" ht="12.75"/>
    <row r="697" s="48" customFormat="1" ht="12.75"/>
    <row r="698" s="48" customFormat="1" ht="12.75"/>
    <row r="699" s="48" customFormat="1" ht="12.75"/>
    <row r="700" s="48" customFormat="1" ht="12.75"/>
    <row r="701" s="48" customFormat="1" ht="12.75"/>
    <row r="702" s="48" customFormat="1" ht="12.75"/>
    <row r="703" s="48" customFormat="1" ht="12.75"/>
    <row r="704" s="48" customFormat="1" ht="12.75"/>
    <row r="705" s="48" customFormat="1" ht="12.75"/>
    <row r="706" s="48" customFormat="1" ht="12.75"/>
    <row r="707" s="48" customFormat="1" ht="12.75"/>
    <row r="708" s="48" customFormat="1" ht="12.75"/>
    <row r="709" s="48" customFormat="1" ht="12.75"/>
    <row r="710" s="48" customFormat="1" ht="12.75"/>
    <row r="711" s="48" customFormat="1" ht="12.75"/>
    <row r="712" s="48" customFormat="1" ht="12.75"/>
    <row r="713" s="48" customFormat="1" ht="12.75"/>
    <row r="714" s="48" customFormat="1" ht="12.75"/>
    <row r="715" s="48" customFormat="1" ht="12.75"/>
    <row r="716" s="48" customFormat="1" ht="12.75"/>
    <row r="717" s="48" customFormat="1" ht="12.75"/>
    <row r="718" s="48" customFormat="1" ht="12.75"/>
    <row r="719" s="48" customFormat="1" ht="12.75"/>
    <row r="720" s="48" customFormat="1" ht="12.75"/>
    <row r="721" s="48" customFormat="1" ht="12.75"/>
    <row r="722" s="48" customFormat="1" ht="12.75"/>
    <row r="723" s="48" customFormat="1" ht="12.75"/>
    <row r="724" s="48" customFormat="1" ht="12.75"/>
    <row r="725" s="48" customFormat="1" ht="12.75"/>
    <row r="726" s="48" customFormat="1" ht="12.75"/>
    <row r="727" s="48" customFormat="1" ht="12.75"/>
    <row r="728" s="48" customFormat="1" ht="12.75"/>
    <row r="729" s="48" customFormat="1" ht="12.75"/>
    <row r="730" s="48" customFormat="1" ht="12.75"/>
    <row r="731" s="48" customFormat="1" ht="12.75"/>
    <row r="732" s="48" customFormat="1" ht="12.75"/>
    <row r="733" s="48" customFormat="1" ht="12.75"/>
    <row r="734" s="48" customFormat="1" ht="12.75"/>
    <row r="735" s="48" customFormat="1" ht="12.75"/>
    <row r="736" s="48" customFormat="1" ht="12.75"/>
    <row r="737" s="48" customFormat="1" ht="12.75"/>
    <row r="738" s="48" customFormat="1" ht="12.75"/>
    <row r="739" s="48" customFormat="1" ht="12.75"/>
    <row r="740" s="48" customFormat="1" ht="12.75"/>
    <row r="741" s="48" customFormat="1" ht="12.75"/>
    <row r="742" s="48" customFormat="1" ht="12.75"/>
    <row r="743" s="48" customFormat="1" ht="12.75"/>
    <row r="744" s="48" customFormat="1" ht="12.75"/>
    <row r="745" s="48" customFormat="1" ht="12.75"/>
    <row r="746" s="48" customFormat="1" ht="12.75"/>
    <row r="747" s="48" customFormat="1" ht="12.75"/>
    <row r="748" s="48" customFormat="1" ht="12.75"/>
    <row r="749" s="48" customFormat="1" ht="12.75"/>
    <row r="750" s="48" customFormat="1" ht="12.75"/>
    <row r="751" s="48" customFormat="1" ht="12.75"/>
    <row r="752" s="48" customFormat="1" ht="12.75"/>
    <row r="753" s="48" customFormat="1" ht="12.75"/>
    <row r="754" s="48" customFormat="1" ht="12.75"/>
    <row r="755" s="48" customFormat="1" ht="12.75"/>
    <row r="756" s="48" customFormat="1" ht="12.75"/>
    <row r="757" s="48" customFormat="1" ht="12.75"/>
    <row r="758" s="48" customFormat="1" ht="12.75"/>
    <row r="759" s="48" customFormat="1" ht="12.75"/>
    <row r="760" s="48" customFormat="1" ht="12.75"/>
    <row r="761" s="48" customFormat="1" ht="12.75"/>
    <row r="762" s="48" customFormat="1" ht="12.75"/>
    <row r="763" s="48" customFormat="1" ht="12.75"/>
    <row r="764" s="48" customFormat="1" ht="12.75"/>
    <row r="765" s="48" customFormat="1" ht="12.75"/>
    <row r="766" s="48" customFormat="1" ht="12.75"/>
    <row r="767" s="48" customFormat="1" ht="12.75"/>
    <row r="768" s="48" customFormat="1" ht="12.75"/>
    <row r="769" s="48" customFormat="1" ht="12.75"/>
    <row r="770" s="48" customFormat="1" ht="12.75"/>
    <row r="771" s="48" customFormat="1" ht="12.75"/>
    <row r="772" s="48" customFormat="1" ht="12.75"/>
    <row r="773" s="48" customFormat="1" ht="12.75"/>
    <row r="774" s="48" customFormat="1" ht="12.75"/>
    <row r="775" s="48" customFormat="1" ht="12.75"/>
    <row r="776" s="48" customFormat="1" ht="12.75"/>
    <row r="777" s="48" customFormat="1" ht="12.75"/>
    <row r="778" s="48" customFormat="1" ht="12.75"/>
    <row r="779" s="48" customFormat="1" ht="12.75"/>
    <row r="780" s="48" customFormat="1" ht="12.75"/>
    <row r="781" s="48" customFormat="1" ht="12.75"/>
    <row r="782" s="48" customFormat="1" ht="12.75"/>
    <row r="783" s="48" customFormat="1" ht="12.75"/>
    <row r="784" s="48" customFormat="1" ht="12.75"/>
    <row r="785" s="48" customFormat="1" ht="12.75"/>
    <row r="786" s="48" customFormat="1" ht="12.75"/>
    <row r="787" s="48" customFormat="1" ht="12.75"/>
    <row r="788" s="48" customFormat="1" ht="12.75"/>
    <row r="789" s="48" customFormat="1" ht="12.75"/>
    <row r="790" s="48" customFormat="1" ht="12.75"/>
    <row r="791" s="48" customFormat="1" ht="12.75"/>
    <row r="792" s="48" customFormat="1" ht="12.75"/>
    <row r="793" s="48" customFormat="1" ht="12.75"/>
    <row r="794" s="48" customFormat="1" ht="12.75"/>
    <row r="795" s="48" customFormat="1" ht="12.75"/>
    <row r="796" s="48" customFormat="1" ht="12.75"/>
    <row r="797" s="48" customFormat="1" ht="12.75"/>
    <row r="798" s="48" customFormat="1" ht="12.75"/>
    <row r="799" s="48" customFormat="1" ht="12.75"/>
    <row r="800" s="48" customFormat="1" ht="12.75"/>
    <row r="801" s="48" customFormat="1" ht="12.75"/>
    <row r="802" s="48" customFormat="1" ht="12.75"/>
    <row r="803" s="48" customFormat="1" ht="12.75"/>
    <row r="804" s="48" customFormat="1" ht="12.75"/>
    <row r="805" s="48" customFormat="1" ht="12.75"/>
    <row r="806" s="48" customFormat="1" ht="12.75"/>
    <row r="807" s="48" customFormat="1" ht="12.75"/>
    <row r="808" s="48" customFormat="1" ht="12.75"/>
    <row r="809" s="48" customFormat="1" ht="12.75"/>
    <row r="810" s="48" customFormat="1" ht="12.75"/>
    <row r="811" s="48" customFormat="1" ht="12.75"/>
    <row r="812" s="48" customFormat="1" ht="12.75"/>
    <row r="813" s="48" customFormat="1" ht="12.75"/>
    <row r="814" s="48" customFormat="1" ht="12.75"/>
    <row r="815" s="48" customFormat="1" ht="12.75"/>
    <row r="816" s="48" customFormat="1" ht="12.75"/>
    <row r="817" s="48" customFormat="1" ht="12.75"/>
    <row r="818" s="48" customFormat="1" ht="12.75"/>
    <row r="819" s="48" customFormat="1" ht="12.75"/>
    <row r="820" s="48" customFormat="1" ht="12.75"/>
    <row r="821" s="48" customFormat="1" ht="12.75"/>
    <row r="822" s="48" customFormat="1" ht="12.75"/>
    <row r="823" s="48" customFormat="1" ht="12.75"/>
    <row r="824" s="48" customFormat="1" ht="12.75"/>
    <row r="825" s="48" customFormat="1" ht="12.75"/>
    <row r="826" s="48" customFormat="1" ht="12.75"/>
    <row r="827" s="48" customFormat="1" ht="12.75"/>
    <row r="828" s="48" customFormat="1" ht="12.75"/>
    <row r="829" s="48" customFormat="1" ht="12.75"/>
    <row r="830" s="48" customFormat="1" ht="12.75"/>
    <row r="831" s="48" customFormat="1" ht="12.75"/>
    <row r="832" s="48" customFormat="1" ht="12.75"/>
    <row r="833" s="48" customFormat="1" ht="12.75"/>
    <row r="834" s="48" customFormat="1" ht="12.75"/>
    <row r="835" s="48" customFormat="1" ht="12.75"/>
    <row r="836" s="48" customFormat="1" ht="12.75"/>
    <row r="837" s="48" customFormat="1" ht="12.75"/>
    <row r="838" s="48" customFormat="1" ht="12.75"/>
    <row r="839" s="48" customFormat="1" ht="12.75"/>
    <row r="840" s="48" customFormat="1" ht="12.75"/>
    <row r="841" s="48" customFormat="1" ht="12.75"/>
    <row r="842" s="48" customFormat="1" ht="12.75"/>
    <row r="843" s="48" customFormat="1" ht="12.75"/>
    <row r="844" s="48" customFormat="1" ht="12.75"/>
    <row r="845" s="48" customFormat="1" ht="12.75"/>
    <row r="846" s="48" customFormat="1" ht="12.75"/>
    <row r="847" s="48" customFormat="1" ht="12.75"/>
    <row r="848" s="48" customFormat="1" ht="12.75"/>
    <row r="849" s="48" customFormat="1" ht="12.75"/>
    <row r="850" s="48" customFormat="1" ht="12.75"/>
    <row r="851" s="48" customFormat="1" ht="12.75"/>
    <row r="852" s="48" customFormat="1" ht="12.75"/>
    <row r="853" s="48" customFormat="1" ht="12.75"/>
    <row r="854" s="48" customFormat="1" ht="12.75"/>
    <row r="855" s="48" customFormat="1" ht="12.75"/>
    <row r="856" s="48" customFormat="1" ht="12.75"/>
    <row r="857" s="48" customFormat="1" ht="12.75"/>
    <row r="858" s="48" customFormat="1" ht="12.75"/>
    <row r="859" s="48" customFormat="1" ht="12.75"/>
    <row r="860" s="48" customFormat="1" ht="12.75"/>
    <row r="861" s="48" customFormat="1" ht="12.75"/>
    <row r="862" s="48" customFormat="1" ht="12.75"/>
    <row r="863" s="48" customFormat="1" ht="12.75"/>
    <row r="864" s="48" customFormat="1" ht="12.75"/>
    <row r="865" s="48" customFormat="1" ht="12.75"/>
    <row r="866" s="48" customFormat="1" ht="12.75"/>
    <row r="867" s="48" customFormat="1" ht="12.75"/>
    <row r="868" s="48" customFormat="1" ht="12.75"/>
    <row r="869" s="48" customFormat="1" ht="12.75"/>
    <row r="870" s="48" customFormat="1" ht="12.75"/>
    <row r="871" s="48" customFormat="1" ht="12.75"/>
    <row r="872" s="48" customFormat="1" ht="12.75"/>
    <row r="873" s="48" customFormat="1" ht="12.75"/>
    <row r="874" s="48" customFormat="1" ht="12.75"/>
    <row r="875" s="48" customFormat="1" ht="12.75"/>
    <row r="876" s="48" customFormat="1" ht="12.75"/>
    <row r="877" s="48" customFormat="1" ht="12.75"/>
    <row r="878" s="48" customFormat="1" ht="12.75"/>
    <row r="879" s="48" customFormat="1" ht="12.75"/>
    <row r="880" s="48" customFormat="1" ht="12.75"/>
    <row r="881" s="48" customFormat="1" ht="12.75"/>
    <row r="882" s="48" customFormat="1" ht="12.75"/>
    <row r="883" s="48" customFormat="1" ht="12.75"/>
    <row r="884" s="48" customFormat="1" ht="12.75"/>
    <row r="885" s="48" customFormat="1" ht="12.75"/>
    <row r="886" s="48" customFormat="1" ht="12.75"/>
    <row r="887" s="48" customFormat="1" ht="12.75"/>
    <row r="888" s="48" customFormat="1" ht="12.75"/>
    <row r="889" s="48" customFormat="1" ht="12.75"/>
    <row r="890" s="48" customFormat="1" ht="12.75"/>
    <row r="891" s="48" customFormat="1" ht="12.75"/>
    <row r="892" s="48" customFormat="1" ht="12.75"/>
    <row r="893" s="48" customFormat="1" ht="12.75"/>
    <row r="894" s="48" customFormat="1" ht="12.75"/>
    <row r="895" s="48" customFormat="1" ht="12.75"/>
    <row r="896" s="48" customFormat="1" ht="12.75"/>
    <row r="897" s="48" customFormat="1" ht="12.75"/>
    <row r="898" s="48" customFormat="1" ht="12.75"/>
    <row r="899" s="48" customFormat="1" ht="12.75"/>
    <row r="900" s="48" customFormat="1" ht="12.75"/>
    <row r="901" s="48" customFormat="1" ht="12.75"/>
    <row r="902" s="48" customFormat="1" ht="12.75"/>
    <row r="903" s="48" customFormat="1" ht="12.75"/>
    <row r="904" s="48" customFormat="1" ht="12.75"/>
    <row r="905" s="48" customFormat="1" ht="12.75"/>
    <row r="906" s="48" customFormat="1" ht="12.75"/>
    <row r="907" s="48" customFormat="1" ht="12.75"/>
    <row r="908" s="48" customFormat="1" ht="12.75"/>
    <row r="909" s="48" customFormat="1" ht="12.75"/>
    <row r="910" s="48" customFormat="1" ht="12.75"/>
    <row r="911" s="48" customFormat="1" ht="12.75"/>
    <row r="912" s="48" customFormat="1" ht="12.75"/>
    <row r="913" s="48" customFormat="1" ht="12.75"/>
    <row r="914" s="48" customFormat="1" ht="12.75"/>
    <row r="915" s="48" customFormat="1" ht="12.75"/>
    <row r="916" s="48" customFormat="1" ht="12.75"/>
    <row r="917" s="48" customFormat="1" ht="12.75"/>
    <row r="918" s="48" customFormat="1" ht="12.75"/>
    <row r="919" s="48" customFormat="1" ht="12.75"/>
    <row r="920" s="48" customFormat="1" ht="12.75"/>
    <row r="921" s="48" customFormat="1" ht="12.75"/>
    <row r="922" s="48" customFormat="1" ht="12.75"/>
    <row r="923" s="48" customFormat="1" ht="12.75"/>
    <row r="924" s="48" customFormat="1" ht="12.75"/>
    <row r="925" s="48" customFormat="1" ht="12.75"/>
    <row r="926" s="48" customFormat="1" ht="12.75"/>
    <row r="927" s="48" customFormat="1" ht="12.75"/>
    <row r="928" s="48" customFormat="1" ht="12.75"/>
    <row r="929" s="48" customFormat="1" ht="12.75"/>
    <row r="930" s="48" customFormat="1" ht="12.75"/>
    <row r="931" s="48" customFormat="1" ht="12.75"/>
    <row r="932" s="48" customFormat="1" ht="12.75"/>
    <row r="933" s="48" customFormat="1" ht="12.75"/>
    <row r="934" s="48" customFormat="1" ht="12.75"/>
    <row r="935" s="48" customFormat="1" ht="12.75"/>
    <row r="936" s="48" customFormat="1" ht="12.75"/>
    <row r="937" s="48" customFormat="1" ht="12.75"/>
    <row r="938" s="48" customFormat="1" ht="12.75"/>
    <row r="939" s="48" customFormat="1" ht="12.75"/>
    <row r="940" s="48" customFormat="1" ht="12.75"/>
    <row r="941" s="48" customFormat="1" ht="12.75"/>
    <row r="942" s="48" customFormat="1" ht="12.75"/>
    <row r="943" s="48" customFormat="1" ht="12.75"/>
    <row r="944" s="48" customFormat="1" ht="12.75"/>
    <row r="945" s="48" customFormat="1" ht="12.75"/>
    <row r="946" s="48" customFormat="1" ht="12.75"/>
    <row r="947" s="48" customFormat="1" ht="12.75"/>
    <row r="948" s="48" customFormat="1" ht="12.75"/>
    <row r="949" s="48" customFormat="1" ht="12.75"/>
    <row r="950" s="48" customFormat="1" ht="12.75"/>
    <row r="951" s="48" customFormat="1" ht="12.75"/>
    <row r="952" s="48" customFormat="1" ht="12.75"/>
    <row r="953" s="48" customFormat="1" ht="12.75"/>
    <row r="954" s="48" customFormat="1" ht="12.75"/>
    <row r="955" s="48" customFormat="1" ht="12.75"/>
    <row r="956" s="48" customFormat="1" ht="12.75"/>
    <row r="957" s="48" customFormat="1" ht="12.75"/>
    <row r="958" s="48" customFormat="1" ht="12.75"/>
    <row r="959" s="48" customFormat="1" ht="12.75"/>
    <row r="960" s="48" customFormat="1" ht="12.75"/>
    <row r="961" s="48" customFormat="1" ht="12.75"/>
    <row r="962" s="48" customFormat="1" ht="12.75"/>
    <row r="963" s="48" customFormat="1" ht="12.75"/>
    <row r="964" s="48" customFormat="1" ht="12.75"/>
    <row r="965" s="48" customFormat="1" ht="12.75"/>
    <row r="966" s="48" customFormat="1" ht="12.75"/>
    <row r="967" s="48" customFormat="1" ht="12.75"/>
    <row r="968" s="48" customFormat="1" ht="12.75"/>
    <row r="969" s="48" customFormat="1" ht="12.75"/>
    <row r="970" s="48" customFormat="1" ht="12.75"/>
    <row r="971" s="48" customFormat="1" ht="12.75"/>
    <row r="972" s="48" customFormat="1" ht="12.75"/>
    <row r="973" s="48" customFormat="1" ht="12.75"/>
    <row r="974" s="48" customFormat="1" ht="12.75"/>
    <row r="975" s="48" customFormat="1" ht="12.75"/>
    <row r="976" s="48" customFormat="1" ht="12.75"/>
    <row r="977" s="48" customFormat="1" ht="12.75"/>
    <row r="978" s="48" customFormat="1" ht="12.75"/>
    <row r="979" s="48" customFormat="1" ht="12.75"/>
    <row r="980" s="48" customFormat="1" ht="12.75"/>
    <row r="981" s="48" customFormat="1" ht="12.75"/>
    <row r="982" s="48" customFormat="1" ht="12.75"/>
    <row r="983" s="48" customFormat="1" ht="12.75"/>
    <row r="984" s="48" customFormat="1" ht="12.75"/>
    <row r="985" s="48" customFormat="1" ht="12.75"/>
    <row r="986" s="48" customFormat="1" ht="12.75"/>
    <row r="987" s="48" customFormat="1" ht="12.75"/>
    <row r="988" s="48" customFormat="1" ht="12.75"/>
    <row r="989" s="48" customFormat="1" ht="12.75"/>
    <row r="990" s="48" customFormat="1" ht="12.75"/>
    <row r="991" s="48" customFormat="1" ht="12.75"/>
    <row r="992" s="48" customFormat="1" ht="12.75"/>
    <row r="993" s="48" customFormat="1" ht="12.75"/>
    <row r="994" s="48" customFormat="1" ht="12.75"/>
    <row r="995" s="48" customFormat="1" ht="12.75"/>
    <row r="996" s="48" customFormat="1" ht="12.75"/>
    <row r="997" s="48" customFormat="1" ht="12.75"/>
    <row r="998" s="48" customFormat="1" ht="12.75"/>
    <row r="999" s="48" customFormat="1" ht="12.75"/>
    <row r="1000" s="48" customFormat="1" ht="12.75"/>
    <row r="1001" s="48" customFormat="1" ht="12.75"/>
    <row r="1002" s="48" customFormat="1" ht="12.75"/>
    <row r="1003" s="48" customFormat="1" ht="12.75"/>
    <row r="1004" s="48" customFormat="1" ht="12.75"/>
    <row r="1005" s="48" customFormat="1" ht="12.75"/>
    <row r="1006" s="48" customFormat="1" ht="12.75"/>
    <row r="1007" s="48" customFormat="1" ht="12.75"/>
    <row r="1008" s="48" customFormat="1" ht="12.75"/>
    <row r="1009" s="48" customFormat="1" ht="12.75"/>
    <row r="1010" s="48" customFormat="1" ht="12.75"/>
    <row r="1011" s="48" customFormat="1" ht="12.75"/>
    <row r="1012" s="48" customFormat="1" ht="12.75"/>
    <row r="1013" s="48" customFormat="1" ht="12.75"/>
    <row r="1014" s="48" customFormat="1" ht="12.75"/>
    <row r="1015" s="48" customFormat="1" ht="12.75"/>
    <row r="1016" s="48" customFormat="1" ht="12.75"/>
    <row r="1017" s="48" customFormat="1" ht="12.75"/>
    <row r="1018" s="48" customFormat="1" ht="12.75"/>
    <row r="1019" s="48" customFormat="1" ht="12.75"/>
    <row r="1020" s="48" customFormat="1" ht="12.75"/>
    <row r="1021" s="48" customFormat="1" ht="12.75"/>
    <row r="1022" s="48" customFormat="1" ht="12.75"/>
    <row r="1023" s="48" customFormat="1" ht="12.75"/>
    <row r="1024" s="48" customFormat="1" ht="12.75"/>
    <row r="1025" s="48" customFormat="1" ht="12.75"/>
    <row r="1026" s="48" customFormat="1" ht="12.75"/>
    <row r="1027" s="48" customFormat="1" ht="12.75"/>
    <row r="1028" s="48" customFormat="1" ht="12.75"/>
    <row r="1029" s="48" customFormat="1" ht="12.75"/>
    <row r="1030" s="48" customFormat="1" ht="12.75"/>
    <row r="1031" s="48" customFormat="1" ht="12.75"/>
    <row r="1032" s="48" customFormat="1" ht="12.75"/>
    <row r="1033" s="48" customFormat="1" ht="12.75"/>
    <row r="1034" s="48" customFormat="1" ht="12.75"/>
    <row r="1035" s="48" customFormat="1" ht="12.75"/>
    <row r="1036" s="48" customFormat="1" ht="12.75"/>
    <row r="1037" s="48" customFormat="1" ht="12.75"/>
    <row r="1038" s="48" customFormat="1" ht="12.75"/>
    <row r="1039" s="48" customFormat="1" ht="12.75"/>
    <row r="1040" s="48" customFormat="1" ht="12.75"/>
    <row r="1041" s="48" customFormat="1" ht="12.75"/>
    <row r="1042" s="48" customFormat="1" ht="12.75"/>
    <row r="1043" s="48" customFormat="1" ht="12.75"/>
    <row r="1044" s="48" customFormat="1" ht="12.75"/>
    <row r="1045" s="48" customFormat="1" ht="12.75"/>
    <row r="1046" s="48" customFormat="1" ht="12.75"/>
    <row r="1047" s="48" customFormat="1" ht="12.75"/>
    <row r="1048" s="48" customFormat="1" ht="12.75"/>
    <row r="1049" s="48" customFormat="1" ht="12.75"/>
    <row r="1050" s="48" customFormat="1" ht="12.75"/>
    <row r="1051" s="48" customFormat="1" ht="12.75"/>
    <row r="1052" s="48" customFormat="1" ht="12.75"/>
    <row r="1053" s="48" customFormat="1" ht="12.75"/>
    <row r="1054" s="48" customFormat="1" ht="12.75"/>
    <row r="1055" s="48" customFormat="1" ht="12.75"/>
    <row r="1056" s="48" customFormat="1" ht="12.75"/>
    <row r="1057" s="48" customFormat="1" ht="12.75"/>
    <row r="1058" s="48" customFormat="1" ht="12.75"/>
    <row r="1059" s="48" customFormat="1" ht="12.75"/>
    <row r="1060" s="48" customFormat="1" ht="12.75"/>
    <row r="1061" s="48" customFormat="1" ht="12.75"/>
    <row r="1062" s="48" customFormat="1" ht="12.75"/>
    <row r="1063" s="48" customFormat="1" ht="12.75"/>
    <row r="1064" s="48" customFormat="1" ht="12.75"/>
    <row r="1065" s="48" customFormat="1" ht="12.75"/>
    <row r="1066" s="48" customFormat="1" ht="12.75"/>
    <row r="1067" s="48" customFormat="1" ht="12.75"/>
    <row r="1068" s="48" customFormat="1" ht="12.75"/>
    <row r="1069" s="48" customFormat="1" ht="12.75"/>
    <row r="1070" s="48" customFormat="1" ht="12.75"/>
    <row r="1071" s="48" customFormat="1" ht="12.75"/>
    <row r="1072" s="48" customFormat="1" ht="12.75"/>
    <row r="1073" s="48" customFormat="1" ht="12.75"/>
    <row r="1074" s="48" customFormat="1" ht="12.75"/>
    <row r="1075" s="48" customFormat="1" ht="12.75"/>
    <row r="1076" s="48" customFormat="1" ht="12.75"/>
    <row r="1077" s="48" customFormat="1" ht="12.75"/>
    <row r="1078" s="48" customFormat="1" ht="12.75"/>
    <row r="1079" s="48" customFormat="1" ht="12.75"/>
    <row r="1080" s="48" customFormat="1" ht="12.75"/>
    <row r="1081" s="48" customFormat="1" ht="12.75"/>
    <row r="1082" s="48" customFormat="1" ht="12.75"/>
    <row r="1083" s="48" customFormat="1" ht="12.75"/>
    <row r="1084" s="48" customFormat="1" ht="12.75"/>
    <row r="1085" s="48" customFormat="1" ht="12.75"/>
    <row r="1086" s="48" customFormat="1" ht="12.75"/>
    <row r="1087" s="48" customFormat="1" ht="12.75"/>
    <row r="1088" s="48" customFormat="1" ht="12.75"/>
    <row r="1089" s="48" customFormat="1" ht="12.75"/>
    <row r="1090" s="48" customFormat="1" ht="12.75"/>
    <row r="1091" s="48" customFormat="1" ht="12.75"/>
    <row r="1092" s="48" customFormat="1" ht="12.75"/>
    <row r="1093" s="48" customFormat="1" ht="12.75"/>
    <row r="1094" s="48" customFormat="1" ht="12.75"/>
    <row r="1095" s="48" customFormat="1" ht="12.75"/>
    <row r="1096" s="48" customFormat="1" ht="12.75"/>
    <row r="1097" s="48" customFormat="1" ht="12.75"/>
    <row r="1098" s="48" customFormat="1" ht="12.75"/>
    <row r="1099" s="48" customFormat="1" ht="12.75"/>
    <row r="1100" s="48" customFormat="1" ht="12.75"/>
    <row r="1101" s="48" customFormat="1" ht="12.75"/>
    <row r="1102" s="48" customFormat="1" ht="12.75"/>
    <row r="1103" s="48" customFormat="1" ht="12.75"/>
    <row r="1104" s="48" customFormat="1" ht="12.75"/>
    <row r="1105" s="48" customFormat="1" ht="12.75"/>
    <row r="1106" s="48" customFormat="1" ht="12.75"/>
    <row r="1107" s="48" customFormat="1" ht="12.75"/>
    <row r="1108" s="48" customFormat="1" ht="12.75"/>
    <row r="1109" s="48" customFormat="1" ht="12.75"/>
    <row r="1110" s="48" customFormat="1" ht="12.75"/>
    <row r="1111" s="48" customFormat="1" ht="12.75"/>
    <row r="1112" s="48" customFormat="1" ht="12.75"/>
    <row r="1113" s="48" customFormat="1" ht="12.75"/>
    <row r="1114" s="48" customFormat="1" ht="12.75"/>
    <row r="1115" s="48" customFormat="1" ht="12.75"/>
    <row r="1116" s="48" customFormat="1" ht="12.75"/>
    <row r="1117" s="48" customFormat="1" ht="12.75"/>
    <row r="1118" s="48" customFormat="1" ht="12.75"/>
    <row r="1119" s="48" customFormat="1" ht="12.75"/>
    <row r="1120" s="48" customFormat="1" ht="12.75"/>
    <row r="1121" s="48" customFormat="1" ht="12.75"/>
    <row r="1122" s="48" customFormat="1" ht="12.75"/>
    <row r="1123" s="48" customFormat="1" ht="12.75"/>
    <row r="1124" s="48" customFormat="1" ht="12.75"/>
    <row r="1125" s="48" customFormat="1" ht="12.75"/>
    <row r="1126" s="48" customFormat="1" ht="12.75"/>
    <row r="1127" s="48" customFormat="1" ht="12.75"/>
    <row r="1128" s="48" customFormat="1" ht="12.75"/>
    <row r="1129" s="48" customFormat="1" ht="12.75"/>
    <row r="1130" s="48" customFormat="1" ht="12.75"/>
    <row r="1131" s="48" customFormat="1" ht="12.75"/>
    <row r="1132" s="48" customFormat="1" ht="12.75"/>
    <row r="1133" s="48" customFormat="1" ht="12.75"/>
    <row r="1134" s="48" customFormat="1" ht="12.75"/>
    <row r="1135" s="48" customFormat="1" ht="12.75"/>
    <row r="1136" s="48" customFormat="1" ht="12.75"/>
    <row r="1137" s="48" customFormat="1" ht="12.75"/>
    <row r="1138" s="48" customFormat="1" ht="12.75"/>
    <row r="1139" s="48" customFormat="1" ht="12.75"/>
    <row r="1140" s="48" customFormat="1" ht="12.75"/>
    <row r="1141" s="48" customFormat="1" ht="12.75"/>
    <row r="1142" s="48" customFormat="1" ht="12.75"/>
    <row r="1143" s="48" customFormat="1" ht="12.75"/>
    <row r="1144" s="48" customFormat="1" ht="12.75"/>
    <row r="1145" s="48" customFormat="1" ht="12.75"/>
    <row r="1146" s="48" customFormat="1" ht="12.75"/>
    <row r="1147" s="48" customFormat="1" ht="12.75"/>
    <row r="1148" s="48" customFormat="1" ht="12.75"/>
    <row r="1149" s="48" customFormat="1" ht="12.75"/>
    <row r="1150" s="48" customFormat="1" ht="12.75"/>
    <row r="1151" s="48" customFormat="1" ht="12.75"/>
    <row r="1152" s="48" customFormat="1" ht="12.75"/>
    <row r="1153" s="48" customFormat="1" ht="12.75"/>
    <row r="1154" s="48" customFormat="1" ht="12.75"/>
    <row r="1155" s="48" customFormat="1" ht="12.75"/>
    <row r="1156" s="48" customFormat="1" ht="12.75"/>
    <row r="1157" s="48" customFormat="1" ht="12.75"/>
    <row r="1158" s="48" customFormat="1" ht="12.75"/>
    <row r="1159" s="48" customFormat="1" ht="12.75"/>
    <row r="1160" s="48" customFormat="1" ht="12.75"/>
    <row r="1161" s="48" customFormat="1" ht="12.75"/>
    <row r="1162" s="48" customFormat="1" ht="12.75"/>
    <row r="1163" s="48" customFormat="1" ht="12.75"/>
    <row r="1164" s="48" customFormat="1" ht="12.75"/>
    <row r="1165" s="48" customFormat="1" ht="12.75"/>
    <row r="1166" s="48" customFormat="1" ht="12.75"/>
    <row r="1167" s="48" customFormat="1" ht="12.75"/>
    <row r="1168" s="48" customFormat="1" ht="12.75"/>
    <row r="1169" s="48" customFormat="1" ht="12.75"/>
    <row r="1170" s="48" customFormat="1" ht="12.75"/>
    <row r="1171" s="48" customFormat="1" ht="12.75"/>
    <row r="1172" s="48" customFormat="1" ht="12.75"/>
    <row r="1173" s="48" customFormat="1" ht="12.75"/>
    <row r="1174" s="48" customFormat="1" ht="12.75"/>
    <row r="1175" s="48" customFormat="1" ht="12.75"/>
    <row r="1176" s="48" customFormat="1" ht="12.75"/>
    <row r="1177" s="48" customFormat="1" ht="12.75"/>
    <row r="1178" s="48" customFormat="1" ht="12.75"/>
    <row r="1179" s="48" customFormat="1" ht="12.75"/>
    <row r="1180" s="48" customFormat="1" ht="12.75"/>
    <row r="1181" s="48" customFormat="1" ht="12.75"/>
    <row r="1182" s="48" customFormat="1" ht="12.75"/>
    <row r="1183" s="48" customFormat="1" ht="12.75"/>
    <row r="1184" s="48" customFormat="1" ht="12.75"/>
    <row r="1185" s="48" customFormat="1" ht="12.75"/>
    <row r="1186" s="48" customFormat="1" ht="12.75"/>
    <row r="1187" s="48" customFormat="1" ht="12.75"/>
    <row r="1188" s="48" customFormat="1" ht="12.75"/>
    <row r="1189" s="48" customFormat="1" ht="12.75"/>
    <row r="1190" s="48" customFormat="1" ht="12.75"/>
    <row r="1191" s="48" customFormat="1" ht="12.75"/>
    <row r="1192" s="48" customFormat="1" ht="12.75"/>
    <row r="1193" s="48" customFormat="1" ht="12.75"/>
    <row r="1194" s="48" customFormat="1" ht="12.75"/>
    <row r="1195" s="48" customFormat="1" ht="12.75"/>
    <row r="1196" s="48" customFormat="1" ht="12.75"/>
    <row r="1197" s="48" customFormat="1" ht="12.75"/>
    <row r="1198" s="48" customFormat="1" ht="12.75"/>
    <row r="1199" s="48" customFormat="1" ht="12.75"/>
    <row r="1200" s="48" customFormat="1" ht="12.75"/>
    <row r="1201" s="48" customFormat="1" ht="12.75"/>
    <row r="1202" s="48" customFormat="1" ht="12.75"/>
    <row r="1203" s="48" customFormat="1" ht="12.75"/>
    <row r="1204" s="48" customFormat="1" ht="12.75"/>
    <row r="1205" s="48" customFormat="1" ht="12.75"/>
    <row r="1206" s="48" customFormat="1" ht="12.75"/>
    <row r="1207" s="48" customFormat="1" ht="12.75"/>
    <row r="1208" s="48" customFormat="1" ht="12.75"/>
    <row r="1209" s="48" customFormat="1" ht="12.75"/>
    <row r="1210" s="48" customFormat="1" ht="12.75"/>
    <row r="1211" s="48" customFormat="1" ht="12.75"/>
    <row r="1212" s="48" customFormat="1" ht="12.75"/>
    <row r="1213" s="48" customFormat="1" ht="12.75"/>
    <row r="1214" s="48" customFormat="1" ht="12.75"/>
    <row r="1215" s="48" customFormat="1" ht="12.75"/>
    <row r="1216" s="48" customFormat="1" ht="12.75"/>
    <row r="1217" s="48" customFormat="1" ht="12.75"/>
    <row r="1218" s="48" customFormat="1" ht="12.75"/>
    <row r="1219" s="48" customFormat="1" ht="12.75"/>
    <row r="1220" s="48" customFormat="1" ht="12.75"/>
    <row r="1221" s="48" customFormat="1" ht="12.75"/>
    <row r="1222" s="48" customFormat="1" ht="12.75"/>
    <row r="1223" s="48" customFormat="1" ht="12.75"/>
    <row r="1224" s="48" customFormat="1" ht="12.75"/>
    <row r="1225" s="48" customFormat="1" ht="12.75"/>
    <row r="1226" s="48" customFormat="1" ht="12.75"/>
    <row r="1227" s="48" customFormat="1" ht="12.75"/>
    <row r="1228" s="48" customFormat="1" ht="12.75"/>
    <row r="1229" s="48" customFormat="1" ht="12.75"/>
    <row r="1230" s="48" customFormat="1" ht="12.75"/>
    <row r="1231" s="48" customFormat="1" ht="12.75"/>
    <row r="1232" s="48" customFormat="1" ht="12.75"/>
    <row r="1233" s="48" customFormat="1" ht="12.75"/>
    <row r="1234" s="48" customFormat="1" ht="12.75"/>
    <row r="1235" s="48" customFormat="1" ht="12.75"/>
    <row r="1236" s="48" customFormat="1" ht="12.75"/>
    <row r="1237" s="48" customFormat="1" ht="12.75"/>
    <row r="1238" s="48" customFormat="1" ht="12.75"/>
    <row r="1239" s="48" customFormat="1" ht="12.75"/>
    <row r="1240" s="48" customFormat="1" ht="12.75"/>
    <row r="1241" s="48" customFormat="1" ht="12.75"/>
    <row r="1242" s="48" customFormat="1" ht="12.75"/>
    <row r="1243" s="48" customFormat="1" ht="12.75"/>
    <row r="1244" s="48" customFormat="1" ht="12.75"/>
    <row r="1245" s="48" customFormat="1" ht="12.75"/>
    <row r="1246" s="48" customFormat="1" ht="12.75"/>
    <row r="1247" s="48" customFormat="1" ht="12.75"/>
    <row r="1248" s="48" customFormat="1" ht="12.75"/>
    <row r="1249" s="48" customFormat="1" ht="12.75"/>
    <row r="1250" s="48" customFormat="1" ht="12.75"/>
    <row r="1251" s="48" customFormat="1" ht="12.75"/>
    <row r="1252" s="48" customFormat="1" ht="12.75"/>
    <row r="1253" s="48" customFormat="1" ht="12.75"/>
    <row r="1254" s="48" customFormat="1" ht="12.75"/>
    <row r="1255" s="48" customFormat="1" ht="12.75"/>
    <row r="1256" s="48" customFormat="1" ht="12.75"/>
    <row r="1257" s="48" customFormat="1" ht="12.75"/>
    <row r="1258" s="48" customFormat="1" ht="12.75"/>
    <row r="1259" s="48" customFormat="1" ht="12.75"/>
    <row r="1260" s="48" customFormat="1" ht="12.75"/>
    <row r="1261" s="48" customFormat="1" ht="12.75"/>
    <row r="1262" s="48" customFormat="1" ht="12.75"/>
    <row r="1263" s="48" customFormat="1" ht="12.75"/>
    <row r="1264" s="48" customFormat="1" ht="12.75"/>
    <row r="1265" s="48" customFormat="1" ht="12.75"/>
    <row r="1266" s="48" customFormat="1" ht="12.75"/>
    <row r="1267" s="48" customFormat="1" ht="12.75"/>
    <row r="1268" s="48" customFormat="1" ht="12.75"/>
    <row r="1269" s="48" customFormat="1" ht="12.75"/>
    <row r="1270" s="48" customFormat="1" ht="12.75"/>
    <row r="1271" s="48" customFormat="1" ht="12.75"/>
    <row r="1272" s="48" customFormat="1" ht="12.75"/>
    <row r="1273" s="48" customFormat="1" ht="12.75"/>
    <row r="1274" s="48" customFormat="1" ht="12.75"/>
    <row r="1275" s="48" customFormat="1" ht="12.75"/>
    <row r="1276" s="48" customFormat="1" ht="12.75"/>
    <row r="1277" s="48" customFormat="1" ht="12.75"/>
    <row r="1278" s="48" customFormat="1" ht="12.75"/>
    <row r="1279" s="48" customFormat="1" ht="12.75"/>
    <row r="1280" s="48" customFormat="1" ht="12.75"/>
    <row r="1281" s="48" customFormat="1" ht="12.75"/>
    <row r="1282" s="48" customFormat="1" ht="12.75"/>
    <row r="1283" s="48" customFormat="1" ht="12.75"/>
    <row r="1284" s="48" customFormat="1" ht="12.75"/>
    <row r="1285" s="48" customFormat="1" ht="12.75"/>
    <row r="1286" s="48" customFormat="1" ht="12.75"/>
    <row r="1287" s="48" customFormat="1" ht="12.75"/>
    <row r="1288" s="48" customFormat="1" ht="12.75"/>
    <row r="1289" s="48" customFormat="1" ht="12.75"/>
    <row r="1290" s="48" customFormat="1" ht="12.75"/>
    <row r="1291" s="48" customFormat="1" ht="12.75"/>
    <row r="1292" s="48" customFormat="1" ht="12.75"/>
    <row r="1293" s="48" customFormat="1" ht="12.75"/>
    <row r="1294" s="48" customFormat="1" ht="12.75"/>
    <row r="1295" s="48" customFormat="1" ht="12.75"/>
    <row r="1296" s="48" customFormat="1" ht="12.75"/>
    <row r="1297" s="48" customFormat="1" ht="12.75"/>
    <row r="1298" s="48" customFormat="1" ht="12.75"/>
    <row r="1299" s="48" customFormat="1" ht="12.75"/>
    <row r="1300" s="48" customFormat="1" ht="12.75"/>
    <row r="1301" s="48" customFormat="1" ht="12.75"/>
    <row r="1302" s="48" customFormat="1" ht="12.75"/>
    <row r="1303" s="48" customFormat="1" ht="12.75"/>
    <row r="1304" s="48" customFormat="1" ht="12.75"/>
    <row r="1305" s="48" customFormat="1" ht="12.75"/>
    <row r="1306" s="48" customFormat="1" ht="12.75"/>
    <row r="1307" s="48" customFormat="1" ht="12.75"/>
    <row r="1308" s="48" customFormat="1" ht="12.75"/>
    <row r="1309" s="48" customFormat="1" ht="12.75"/>
    <row r="1310" s="48" customFormat="1" ht="12.75"/>
    <row r="1311" s="48" customFormat="1" ht="12.75"/>
    <row r="1312" s="48" customFormat="1" ht="12.75"/>
    <row r="1313" s="48" customFormat="1" ht="12.75"/>
    <row r="1314" s="48" customFormat="1" ht="12.75"/>
    <row r="1315" s="48" customFormat="1" ht="12.75"/>
    <row r="1316" s="48" customFormat="1" ht="12.75"/>
    <row r="1317" s="48" customFormat="1" ht="12.75"/>
    <row r="1318" s="48" customFormat="1" ht="12.75"/>
    <row r="1319" s="48" customFormat="1" ht="12.75"/>
    <row r="1320" s="48" customFormat="1" ht="12.75"/>
    <row r="1321" s="48" customFormat="1" ht="12.75"/>
    <row r="1322" s="48" customFormat="1" ht="12.75"/>
    <row r="1323" s="48" customFormat="1" ht="12.75"/>
    <row r="1324" s="48" customFormat="1" ht="12.75"/>
    <row r="1325" s="48" customFormat="1" ht="12.75"/>
    <row r="1326" s="48" customFormat="1" ht="12.75"/>
    <row r="1327" s="48" customFormat="1" ht="12.75"/>
    <row r="1328" s="48" customFormat="1" ht="12.75"/>
    <row r="1329" s="48" customFormat="1" ht="12.75"/>
    <row r="1330" s="48" customFormat="1" ht="12.75"/>
    <row r="1331" s="48" customFormat="1" ht="12.75"/>
    <row r="1332" s="48" customFormat="1" ht="12.75"/>
    <row r="1333" s="48" customFormat="1" ht="12.75"/>
    <row r="1334" s="48" customFormat="1" ht="12.75"/>
    <row r="1335" s="48" customFormat="1" ht="12.75"/>
    <row r="1336" s="48" customFormat="1" ht="12.75"/>
    <row r="1337" s="48" customFormat="1" ht="12.75"/>
    <row r="1338" s="48" customFormat="1" ht="12.75"/>
    <row r="1339" s="48" customFormat="1" ht="12.75"/>
    <row r="1340" s="48" customFormat="1" ht="12.75"/>
    <row r="1341" s="48" customFormat="1" ht="12.75"/>
    <row r="1342" s="48" customFormat="1" ht="12.75"/>
    <row r="1343" s="48" customFormat="1" ht="12.75"/>
    <row r="1344" s="48" customFormat="1" ht="12.75"/>
    <row r="1345" s="48" customFormat="1" ht="12.75"/>
    <row r="1346" s="48" customFormat="1" ht="12.75"/>
    <row r="1347" s="48" customFormat="1" ht="12.75"/>
    <row r="1348" s="48" customFormat="1" ht="12.75"/>
    <row r="1349" s="48" customFormat="1" ht="12.75"/>
    <row r="1350" s="48" customFormat="1" ht="12.75"/>
    <row r="1351" s="48" customFormat="1" ht="12.75"/>
    <row r="1352" s="48" customFormat="1" ht="12.75"/>
    <row r="1353" s="48" customFormat="1" ht="12.75"/>
    <row r="1354" s="48" customFormat="1" ht="12.75"/>
    <row r="1355" s="48" customFormat="1" ht="12.75"/>
    <row r="1356" s="48" customFormat="1" ht="12.75"/>
    <row r="1357" s="48" customFormat="1" ht="12.75"/>
    <row r="1358" s="48" customFormat="1" ht="12.75"/>
    <row r="1359" s="48" customFormat="1" ht="12.75"/>
    <row r="1360" s="48" customFormat="1" ht="12.75"/>
    <row r="1361" s="48" customFormat="1" ht="12.75"/>
    <row r="1362" s="48" customFormat="1" ht="12.75"/>
    <row r="1363" s="48" customFormat="1" ht="12.75"/>
    <row r="1364" s="48" customFormat="1" ht="12.75"/>
    <row r="1365" s="48" customFormat="1" ht="12.75"/>
    <row r="1366" s="48" customFormat="1" ht="12.75"/>
    <row r="1367" s="48" customFormat="1" ht="12.75"/>
    <row r="1368" s="48" customFormat="1" ht="12.75"/>
    <row r="1369" s="48" customFormat="1" ht="12.75"/>
    <row r="1370" s="48" customFormat="1" ht="12.75"/>
    <row r="1371" s="48" customFormat="1" ht="12.75"/>
    <row r="1372" s="48" customFormat="1" ht="12.75"/>
    <row r="1373" s="48" customFormat="1" ht="12.75"/>
    <row r="1374" s="48" customFormat="1" ht="12.75"/>
    <row r="1375" s="48" customFormat="1" ht="12.75"/>
    <row r="1376" s="48" customFormat="1" ht="12.75"/>
    <row r="1377" s="48" customFormat="1" ht="12.75"/>
    <row r="1378" s="48" customFormat="1" ht="12.75"/>
    <row r="1379" s="48" customFormat="1" ht="12.75"/>
    <row r="1380" s="48" customFormat="1" ht="12.75"/>
    <row r="1381" s="48" customFormat="1" ht="12.75"/>
    <row r="1382" s="48" customFormat="1" ht="12.75"/>
    <row r="1383" s="48" customFormat="1" ht="12.75"/>
    <row r="1384" s="48" customFormat="1" ht="12.75"/>
    <row r="1385" s="48" customFormat="1" ht="12.75"/>
    <row r="1386" s="48" customFormat="1" ht="12.75"/>
    <row r="1387" s="48" customFormat="1" ht="12.75"/>
    <row r="1388" s="48" customFormat="1" ht="12.75"/>
    <row r="1389" s="48" customFormat="1" ht="12.75"/>
    <row r="1390" s="48" customFormat="1" ht="12.75"/>
    <row r="1391" s="48" customFormat="1" ht="12.75"/>
    <row r="1392" s="48" customFormat="1" ht="12.75"/>
    <row r="1393" s="48" customFormat="1" ht="12.75"/>
    <row r="1394" s="48" customFormat="1" ht="12.75"/>
    <row r="1395" s="48" customFormat="1" ht="12.75"/>
    <row r="1396" s="48" customFormat="1" ht="12.75"/>
    <row r="1397" s="48" customFormat="1" ht="12.75"/>
    <row r="1398" s="48" customFormat="1" ht="12.75"/>
    <row r="1399" s="48" customFormat="1" ht="12.75"/>
    <row r="1400" s="48" customFormat="1" ht="12.75"/>
    <row r="1401" s="48" customFormat="1" ht="12.75"/>
    <row r="1402" s="48" customFormat="1" ht="12.75"/>
    <row r="1403" s="48" customFormat="1" ht="12.75"/>
    <row r="1404" s="48" customFormat="1" ht="12.75"/>
    <row r="1405" s="48" customFormat="1" ht="12.75"/>
    <row r="1406" s="48" customFormat="1" ht="12.75"/>
    <row r="1407" s="48" customFormat="1" ht="12.75"/>
    <row r="1408" s="48" customFormat="1" ht="12.75"/>
    <row r="1409" s="48" customFormat="1" ht="12.75"/>
    <row r="1410" s="48" customFormat="1" ht="12.75"/>
    <row r="1411" s="48" customFormat="1" ht="12.75"/>
    <row r="1412" s="48" customFormat="1" ht="12.75"/>
    <row r="1413" s="48" customFormat="1" ht="12.75"/>
    <row r="1414" s="48" customFormat="1" ht="12.75"/>
    <row r="1415" s="48" customFormat="1" ht="12.75"/>
    <row r="1416" s="48" customFormat="1" ht="12.75"/>
    <row r="1417" s="48" customFormat="1" ht="12.75"/>
    <row r="1418" s="48" customFormat="1" ht="12.75"/>
    <row r="1419" s="48" customFormat="1" ht="12.75"/>
    <row r="1420" s="48" customFormat="1" ht="12.75"/>
    <row r="1421" s="48" customFormat="1" ht="12.75"/>
    <row r="1422" s="48" customFormat="1" ht="12.75"/>
    <row r="1423" s="48" customFormat="1" ht="12.75"/>
    <row r="1424" s="48" customFormat="1" ht="12.75"/>
    <row r="1425" s="48" customFormat="1" ht="12.75"/>
    <row r="1426" s="48" customFormat="1" ht="12.75"/>
    <row r="1427" s="48" customFormat="1" ht="12.75"/>
    <row r="1428" s="48" customFormat="1" ht="12.75"/>
    <row r="1429" s="48" customFormat="1" ht="12.75"/>
    <row r="1430" s="48" customFormat="1" ht="12.75"/>
    <row r="1431" s="48" customFormat="1" ht="12.75"/>
    <row r="1432" s="48" customFormat="1" ht="12.75"/>
    <row r="1433" s="48" customFormat="1" ht="12.75"/>
    <row r="1434" s="48" customFormat="1" ht="12.75"/>
    <row r="1435" s="48" customFormat="1" ht="12.75"/>
    <row r="1436" s="48" customFormat="1" ht="12.75"/>
    <row r="1437" s="48" customFormat="1" ht="12.75"/>
    <row r="1438" s="48" customFormat="1" ht="12.75"/>
    <row r="1439" s="48" customFormat="1" ht="12.75"/>
    <row r="1440" s="48" customFormat="1" ht="12.75"/>
    <row r="1441" s="48" customFormat="1" ht="12.75"/>
    <row r="1442" s="48" customFormat="1" ht="12.75"/>
    <row r="1443" s="48" customFormat="1" ht="12.75"/>
    <row r="1444" s="48" customFormat="1" ht="12.75"/>
    <row r="1445" s="48" customFormat="1" ht="12.75"/>
    <row r="1446" s="48" customFormat="1" ht="12.75"/>
    <row r="1447" s="48" customFormat="1" ht="12.75"/>
    <row r="1448" s="48" customFormat="1" ht="12.75"/>
    <row r="1449" s="48" customFormat="1" ht="12.75"/>
    <row r="1450" s="48" customFormat="1" ht="12.75"/>
    <row r="1451" s="48" customFormat="1" ht="12.75"/>
    <row r="1452" s="48" customFormat="1" ht="12.75"/>
    <row r="1453" s="48" customFormat="1" ht="12.75"/>
    <row r="1454" s="48" customFormat="1" ht="12.75"/>
    <row r="1455" s="48" customFormat="1" ht="12.75"/>
    <row r="1456" s="48" customFormat="1" ht="12.75"/>
    <row r="1457" s="48" customFormat="1" ht="12.75"/>
    <row r="1458" s="48" customFormat="1" ht="12.75"/>
    <row r="1459" s="48" customFormat="1" ht="12.75"/>
    <row r="1460" s="48" customFormat="1" ht="12.75"/>
    <row r="1461" s="48" customFormat="1" ht="12.75"/>
    <row r="1462" s="48" customFormat="1" ht="12.75"/>
    <row r="1463" s="48" customFormat="1" ht="12.75"/>
    <row r="1464" s="48" customFormat="1" ht="12.75"/>
    <row r="1465" s="48" customFormat="1" ht="12.75"/>
    <row r="1466" s="48" customFormat="1" ht="12.75"/>
    <row r="1467" s="48" customFormat="1" ht="12.75"/>
    <row r="1468" s="48" customFormat="1" ht="12.75"/>
    <row r="1469" s="48" customFormat="1" ht="12.75"/>
    <row r="1470" s="48" customFormat="1" ht="12.75"/>
    <row r="1471" s="48" customFormat="1" ht="12.75"/>
    <row r="1472" s="48" customFormat="1" ht="12.75"/>
    <row r="1473" s="48" customFormat="1" ht="12.75"/>
    <row r="1474" s="48" customFormat="1" ht="12.75"/>
    <row r="1475" s="48" customFormat="1" ht="12.75"/>
    <row r="1476" s="48" customFormat="1" ht="12.75"/>
    <row r="1477" s="48" customFormat="1" ht="12.75"/>
    <row r="1478" s="48" customFormat="1" ht="12.75"/>
    <row r="1479" s="48" customFormat="1" ht="12.75"/>
    <row r="1480" s="48" customFormat="1" ht="12.75"/>
    <row r="1481" s="48" customFormat="1" ht="12.75"/>
    <row r="1482" s="48" customFormat="1" ht="12.75"/>
    <row r="1483" s="48" customFormat="1" ht="12.75"/>
    <row r="1484" s="48" customFormat="1" ht="12.75"/>
    <row r="1485" s="48" customFormat="1" ht="12.75"/>
    <row r="1486" s="48" customFormat="1" ht="12.75"/>
    <row r="1487" s="48" customFormat="1" ht="12.75"/>
    <row r="1488" s="48" customFormat="1" ht="12.75"/>
    <row r="1489" s="48" customFormat="1" ht="12.75"/>
    <row r="1490" s="48" customFormat="1" ht="12.75"/>
    <row r="1491" s="48" customFormat="1" ht="12.75"/>
    <row r="1492" s="48" customFormat="1" ht="12.75"/>
    <row r="1493" s="48" customFormat="1" ht="12.75"/>
    <row r="1494" s="48" customFormat="1" ht="12.75"/>
    <row r="1495" s="48" customFormat="1" ht="12.75"/>
    <row r="1496" s="48" customFormat="1" ht="12.75"/>
    <row r="1497" s="48" customFormat="1" ht="12.75"/>
    <row r="1498" s="48" customFormat="1" ht="12.75"/>
    <row r="1499" s="48" customFormat="1" ht="12.75"/>
    <row r="1500" s="48" customFormat="1" ht="12.75"/>
    <row r="1501" s="48" customFormat="1" ht="12.75"/>
    <row r="1502" s="48" customFormat="1" ht="12.75"/>
    <row r="1503" s="48" customFormat="1" ht="12.75"/>
    <row r="1504" s="48" customFormat="1" ht="12.75"/>
    <row r="1505" s="48" customFormat="1" ht="12.75"/>
    <row r="1506" s="48" customFormat="1" ht="12.75"/>
    <row r="1507" s="48" customFormat="1" ht="12.75"/>
    <row r="1508" s="48" customFormat="1" ht="12.75"/>
    <row r="1509" s="48" customFormat="1" ht="12.75"/>
    <row r="1510" s="48" customFormat="1" ht="12.75"/>
    <row r="1511" s="48" customFormat="1" ht="12.75"/>
    <row r="1512" s="48" customFormat="1" ht="12.75"/>
    <row r="1513" s="48" customFormat="1" ht="12.75"/>
    <row r="1514" s="48" customFormat="1" ht="12.75"/>
    <row r="1515" s="48" customFormat="1" ht="12.75"/>
    <row r="1516" s="48" customFormat="1" ht="12.75"/>
    <row r="1517" s="48" customFormat="1" ht="12.75"/>
    <row r="1518" s="48" customFormat="1" ht="12.75"/>
    <row r="1519" s="48" customFormat="1" ht="12.75"/>
    <row r="1520" s="48" customFormat="1" ht="12.75"/>
    <row r="1521" s="48" customFormat="1" ht="12.75"/>
    <row r="1522" s="48" customFormat="1" ht="12.75"/>
    <row r="1523" s="48" customFormat="1" ht="12.75"/>
    <row r="1524" s="48" customFormat="1" ht="12.75"/>
    <row r="1525" s="48" customFormat="1" ht="12.75"/>
    <row r="1526" s="48" customFormat="1" ht="12.75"/>
    <row r="1527" s="48" customFormat="1" ht="12.75"/>
    <row r="1528" s="48" customFormat="1" ht="12.75"/>
    <row r="1529" s="48" customFormat="1" ht="12.75"/>
    <row r="1530" s="48" customFormat="1" ht="12.75"/>
    <row r="1531" s="48" customFormat="1" ht="12.75"/>
    <row r="1532" s="48" customFormat="1" ht="12.75"/>
    <row r="1533" s="48" customFormat="1" ht="12.75"/>
    <row r="1534" s="48" customFormat="1" ht="12.75"/>
    <row r="1535" s="48" customFormat="1" ht="12.75"/>
    <row r="1536" s="48" customFormat="1" ht="12.75"/>
    <row r="1537" s="48" customFormat="1" ht="12.75"/>
    <row r="1538" s="48" customFormat="1" ht="12.75"/>
    <row r="1539" s="48" customFormat="1" ht="12.75"/>
    <row r="1540" s="48" customFormat="1" ht="12.75"/>
    <row r="1541" s="48" customFormat="1" ht="12.75"/>
    <row r="1542" s="48" customFormat="1" ht="12.75"/>
    <row r="1543" s="48" customFormat="1" ht="12.75"/>
    <row r="1544" s="48" customFormat="1" ht="12.75"/>
    <row r="1545" s="48" customFormat="1" ht="12.75"/>
    <row r="1546" s="48" customFormat="1" ht="12.75"/>
    <row r="1547" s="48" customFormat="1" ht="12.75"/>
    <row r="1548" s="48" customFormat="1" ht="12.75"/>
    <row r="1549" s="48" customFormat="1" ht="12.75"/>
    <row r="1550" s="48" customFormat="1" ht="12.75"/>
    <row r="1551" s="48" customFormat="1" ht="12.75"/>
    <row r="1552" s="48" customFormat="1" ht="12.75"/>
    <row r="1553" s="48" customFormat="1" ht="12.75"/>
    <row r="1554" s="48" customFormat="1" ht="12.75"/>
    <row r="1555" s="48" customFormat="1" ht="12.75"/>
    <row r="1556" s="48" customFormat="1" ht="12.75"/>
    <row r="1557" s="48" customFormat="1" ht="12.75"/>
    <row r="1558" s="48" customFormat="1" ht="12.75"/>
    <row r="1559" s="48" customFormat="1" ht="12.75"/>
    <row r="1560" s="48" customFormat="1" ht="12.75"/>
    <row r="1561" s="48" customFormat="1" ht="12.75"/>
    <row r="1562" s="48" customFormat="1" ht="12.75"/>
    <row r="1563" s="48" customFormat="1" ht="12.75"/>
    <row r="1564" s="48" customFormat="1" ht="12.75"/>
    <row r="1565" s="48" customFormat="1" ht="12.75"/>
    <row r="1566" s="48" customFormat="1" ht="12.75"/>
    <row r="1567" s="48" customFormat="1" ht="12.75"/>
    <row r="1568" s="48" customFormat="1" ht="12.75"/>
    <row r="1569" s="48" customFormat="1" ht="12.75"/>
    <row r="1570" s="48" customFormat="1" ht="12.75"/>
    <row r="1571" s="48" customFormat="1" ht="12.75"/>
    <row r="1572" s="48" customFormat="1" ht="12.75"/>
    <row r="1573" s="48" customFormat="1" ht="12.75"/>
    <row r="1574" s="48" customFormat="1" ht="12.75"/>
    <row r="1575" s="48" customFormat="1" ht="12.75"/>
    <row r="1576" s="48" customFormat="1" ht="12.75"/>
    <row r="1577" s="48" customFormat="1" ht="12.75"/>
    <row r="1578" s="48" customFormat="1" ht="12.75"/>
    <row r="1579" s="48" customFormat="1" ht="12.75"/>
    <row r="1580" s="48" customFormat="1" ht="12.75"/>
    <row r="1581" s="48" customFormat="1" ht="12.75"/>
    <row r="1582" s="48" customFormat="1" ht="12.75"/>
    <row r="1583" s="48" customFormat="1" ht="12.75"/>
    <row r="1584" s="48" customFormat="1" ht="12.75"/>
    <row r="1585" s="48" customFormat="1" ht="12.75"/>
    <row r="1586" s="48" customFormat="1" ht="12.75"/>
    <row r="1587" s="48" customFormat="1" ht="12.75"/>
    <row r="1588" s="48" customFormat="1" ht="12.75"/>
    <row r="1589" s="48" customFormat="1" ht="12.75"/>
    <row r="1590" s="48" customFormat="1" ht="12.75"/>
    <row r="1591" s="48" customFormat="1" ht="12.75"/>
    <row r="1592" s="48" customFormat="1" ht="12.75"/>
    <row r="1593" s="48" customFormat="1" ht="12.75"/>
    <row r="1594" s="48" customFormat="1" ht="12.75"/>
    <row r="1595" s="48" customFormat="1" ht="12.75"/>
    <row r="1596" s="48" customFormat="1" ht="12.75"/>
    <row r="1597" s="48" customFormat="1" ht="12.75"/>
    <row r="1598" s="48" customFormat="1" ht="12.75"/>
    <row r="1599" s="48" customFormat="1" ht="12.75"/>
    <row r="1600" s="48" customFormat="1" ht="12.75"/>
    <row r="1601" s="48" customFormat="1" ht="12.75"/>
    <row r="1602" s="48" customFormat="1" ht="12.75"/>
    <row r="1603" s="48" customFormat="1" ht="12.75"/>
    <row r="1604" s="48" customFormat="1" ht="12.75"/>
    <row r="1605" s="48" customFormat="1" ht="12.75"/>
    <row r="1606" s="48" customFormat="1" ht="12.75"/>
    <row r="1607" s="48" customFormat="1" ht="12.75"/>
    <row r="1608" s="48" customFormat="1" ht="12.75"/>
    <row r="1609" s="48" customFormat="1" ht="12.75"/>
    <row r="1610" s="48" customFormat="1" ht="12.75"/>
    <row r="1611" s="48" customFormat="1" ht="12.75"/>
    <row r="1612" s="48" customFormat="1" ht="12.75"/>
    <row r="1613" s="48" customFormat="1" ht="12.75"/>
    <row r="1614" s="48" customFormat="1" ht="12.75"/>
    <row r="1615" s="48" customFormat="1" ht="12.75"/>
    <row r="1616" s="48" customFormat="1" ht="12.75"/>
    <row r="1617" s="48" customFormat="1" ht="12.75"/>
    <row r="1618" s="48" customFormat="1" ht="12.75"/>
    <row r="1619" s="48" customFormat="1" ht="12.75"/>
    <row r="1620" s="48" customFormat="1" ht="12.75"/>
    <row r="1621" s="48" customFormat="1" ht="12.75"/>
    <row r="1622" s="48" customFormat="1" ht="12.75"/>
    <row r="1623" s="48" customFormat="1" ht="12.75"/>
    <row r="1624" s="48" customFormat="1" ht="12.75"/>
    <row r="1625" s="48" customFormat="1" ht="12.75"/>
    <row r="1626" s="48" customFormat="1" ht="12.75"/>
    <row r="1627" s="48" customFormat="1" ht="12.75"/>
    <row r="1628" s="48" customFormat="1" ht="12.75"/>
    <row r="1629" s="48" customFormat="1" ht="12.75"/>
    <row r="1630" s="48" customFormat="1" ht="12.75"/>
    <row r="1631" s="48" customFormat="1" ht="12.75"/>
    <row r="1632" s="48" customFormat="1" ht="12.75"/>
    <row r="1633" s="48" customFormat="1" ht="12.75"/>
    <row r="1634" s="48" customFormat="1" ht="12.75"/>
    <row r="1635" s="48" customFormat="1" ht="12.75"/>
    <row r="1636" s="48" customFormat="1" ht="12.75"/>
    <row r="1637" s="48" customFormat="1" ht="12.75"/>
    <row r="1638" s="48" customFormat="1" ht="12.75"/>
    <row r="1639" s="48" customFormat="1" ht="12.75"/>
    <row r="1640" s="48" customFormat="1" ht="12.75"/>
    <row r="1641" s="48" customFormat="1" ht="12.75"/>
    <row r="1642" s="48" customFormat="1" ht="12.75"/>
    <row r="1643" s="48" customFormat="1" ht="12.75"/>
    <row r="1644" s="48" customFormat="1" ht="12.75"/>
    <row r="1645" s="48" customFormat="1" ht="12.75"/>
    <row r="1646" s="48" customFormat="1" ht="12.75"/>
    <row r="1647" s="48" customFormat="1" ht="12.75"/>
    <row r="1648" s="48" customFormat="1" ht="12.75"/>
    <row r="1649" s="48" customFormat="1" ht="12.75"/>
    <row r="1650" s="48" customFormat="1" ht="12.75"/>
    <row r="1651" s="48" customFormat="1" ht="12.75"/>
    <row r="1652" s="48" customFormat="1" ht="12.75"/>
    <row r="1653" s="48" customFormat="1" ht="12.75"/>
    <row r="1654" s="48" customFormat="1" ht="12.75"/>
    <row r="1655" s="48" customFormat="1" ht="12.75"/>
    <row r="1656" s="48" customFormat="1" ht="12.75"/>
    <row r="1657" s="48" customFormat="1" ht="12.75"/>
    <row r="1658" s="48" customFormat="1" ht="12.75"/>
    <row r="1659" s="48" customFormat="1" ht="12.75"/>
    <row r="1660" s="48" customFormat="1" ht="12.75"/>
    <row r="1661" s="48" customFormat="1" ht="12.75"/>
    <row r="1662" s="48" customFormat="1" ht="12.75"/>
    <row r="1663" s="48" customFormat="1" ht="12.75"/>
    <row r="1664" s="48" customFormat="1" ht="12.75"/>
    <row r="1665" s="48" customFormat="1" ht="12.75"/>
    <row r="1666" s="48" customFormat="1" ht="12.75"/>
    <row r="1667" s="48" customFormat="1" ht="12.75"/>
    <row r="1668" s="48" customFormat="1" ht="12.75"/>
    <row r="1669" s="48" customFormat="1" ht="12.75"/>
    <row r="1670" s="48" customFormat="1" ht="12.75"/>
    <row r="1671" s="48" customFormat="1" ht="12.75"/>
    <row r="1672" s="48" customFormat="1" ht="12.75"/>
    <row r="1673" s="48" customFormat="1" ht="12.75"/>
    <row r="1674" s="48" customFormat="1" ht="12.75"/>
    <row r="1675" s="48" customFormat="1" ht="12.75"/>
    <row r="1676" s="48" customFormat="1" ht="12.75"/>
    <row r="1677" s="48" customFormat="1" ht="12.75"/>
    <row r="1678" s="48" customFormat="1" ht="12.75"/>
    <row r="1679" s="48" customFormat="1" ht="12.75"/>
    <row r="1680" s="48" customFormat="1" ht="12.75"/>
    <row r="1681" s="48" customFormat="1" ht="12.75"/>
    <row r="1682" s="48" customFormat="1" ht="12.75"/>
    <row r="1683" s="48" customFormat="1" ht="12.75"/>
    <row r="1684" s="48" customFormat="1" ht="12.75"/>
    <row r="1685" s="48" customFormat="1" ht="12.75"/>
    <row r="1686" s="48" customFormat="1" ht="12.75"/>
    <row r="1687" s="48" customFormat="1" ht="12.75"/>
    <row r="1688" s="48" customFormat="1" ht="12.75"/>
    <row r="1689" s="48" customFormat="1" ht="12.75"/>
    <row r="1690" s="48" customFormat="1" ht="12.75"/>
    <row r="1691" s="48" customFormat="1" ht="12.75"/>
    <row r="1692" s="48" customFormat="1" ht="12.75"/>
    <row r="1693" s="48" customFormat="1" ht="12.75"/>
    <row r="1694" s="48" customFormat="1" ht="12.75"/>
    <row r="1695" s="48" customFormat="1" ht="12.75"/>
    <row r="1696" s="48" customFormat="1" ht="12.75"/>
    <row r="1697" s="48" customFormat="1" ht="12.75"/>
    <row r="1698" s="48" customFormat="1" ht="12.75"/>
    <row r="1699" s="48" customFormat="1" ht="12.75"/>
    <row r="1700" s="48" customFormat="1" ht="12.75"/>
    <row r="1701" s="48" customFormat="1" ht="12.75"/>
    <row r="1702" s="48" customFormat="1" ht="12.75"/>
    <row r="1703" s="48" customFormat="1" ht="12.75"/>
    <row r="1704" s="48" customFormat="1" ht="12.75"/>
    <row r="1705" s="48" customFormat="1" ht="12.75"/>
    <row r="1706" s="48" customFormat="1" ht="12.75"/>
    <row r="1707" s="48" customFormat="1" ht="12.75"/>
    <row r="1708" s="48" customFormat="1" ht="12.75"/>
    <row r="1709" s="48" customFormat="1" ht="12.75"/>
    <row r="1710" s="48" customFormat="1" ht="12.75"/>
    <row r="1711" s="48" customFormat="1" ht="12.75"/>
    <row r="1712" s="48" customFormat="1" ht="12.75"/>
    <row r="1713" s="48" customFormat="1" ht="12.75"/>
    <row r="1714" s="48" customFormat="1" ht="12.75"/>
    <row r="1715" s="48" customFormat="1" ht="12.75"/>
    <row r="1716" s="48" customFormat="1" ht="12.75"/>
    <row r="1717" s="48" customFormat="1" ht="12.75"/>
    <row r="1718" s="48" customFormat="1" ht="12.75"/>
    <row r="1719" s="48" customFormat="1" ht="12.75"/>
    <row r="1720" s="48" customFormat="1" ht="12.75"/>
    <row r="1721" s="48" customFormat="1" ht="12.75"/>
    <row r="1722" s="48" customFormat="1" ht="12.75"/>
    <row r="1723" s="48" customFormat="1" ht="12.75"/>
    <row r="1724" s="48" customFormat="1" ht="12.75"/>
    <row r="1725" s="48" customFormat="1" ht="12.75"/>
    <row r="1726" s="48" customFormat="1" ht="12.75"/>
    <row r="1727" s="48" customFormat="1" ht="12.75"/>
    <row r="1728" s="48" customFormat="1" ht="12.75"/>
    <row r="1729" s="48" customFormat="1" ht="12.75"/>
    <row r="1730" s="48" customFormat="1" ht="12.75"/>
    <row r="1731" s="48" customFormat="1" ht="12.75"/>
    <row r="1732" s="48" customFormat="1" ht="12.75"/>
    <row r="1733" s="48" customFormat="1" ht="12.75"/>
    <row r="1734" s="48" customFormat="1" ht="12.75"/>
    <row r="1735" s="48" customFormat="1" ht="12.75"/>
    <row r="1736" s="48" customFormat="1" ht="12.75"/>
    <row r="1737" s="48" customFormat="1" ht="12.75"/>
    <row r="1738" s="48" customFormat="1" ht="12.75"/>
    <row r="1739" s="48" customFormat="1" ht="12.75"/>
    <row r="1740" s="48" customFormat="1" ht="12.75"/>
    <row r="1741" s="48" customFormat="1" ht="12.75"/>
    <row r="1742" s="48" customFormat="1" ht="12.75"/>
    <row r="1743" s="48" customFormat="1" ht="12.75"/>
    <row r="1744" s="48" customFormat="1" ht="12.75"/>
    <row r="1745" s="48" customFormat="1" ht="12.75"/>
    <row r="1746" s="48" customFormat="1" ht="12.75"/>
    <row r="1747" s="48" customFormat="1" ht="12.75"/>
    <row r="1748" s="48" customFormat="1" ht="12.75"/>
    <row r="1749" s="48" customFormat="1" ht="12.75"/>
    <row r="1750" s="48" customFormat="1" ht="12.75"/>
    <row r="1751" s="48" customFormat="1" ht="12.75"/>
    <row r="1752" s="48" customFormat="1" ht="12.75"/>
    <row r="1753" s="48" customFormat="1" ht="12.75"/>
    <row r="1754" s="48" customFormat="1" ht="12.75"/>
    <row r="1755" s="48" customFormat="1" ht="12.75"/>
    <row r="1756" s="48" customFormat="1" ht="12.75"/>
    <row r="1757" s="48" customFormat="1" ht="12.75"/>
    <row r="1758" s="48" customFormat="1" ht="12.75"/>
    <row r="1759" s="48" customFormat="1" ht="12.75"/>
    <row r="1760" s="48" customFormat="1" ht="12.75"/>
    <row r="1761" s="48" customFormat="1" ht="12.75"/>
    <row r="1762" s="48" customFormat="1" ht="12.75"/>
    <row r="1763" s="48" customFormat="1" ht="12.75"/>
    <row r="1764" s="48" customFormat="1" ht="12.75"/>
    <row r="1765" s="48" customFormat="1" ht="12.75"/>
    <row r="1766" s="48" customFormat="1" ht="12.75"/>
    <row r="1767" s="48" customFormat="1" ht="12.75"/>
    <row r="1768" s="48" customFormat="1" ht="12.75"/>
    <row r="1769" s="48" customFormat="1" ht="12.75"/>
    <row r="1770" s="48" customFormat="1" ht="12.75"/>
    <row r="1771" s="48" customFormat="1" ht="12.75"/>
    <row r="1772" s="48" customFormat="1" ht="12.75"/>
    <row r="1773" s="48" customFormat="1" ht="12.75"/>
    <row r="1774" s="48" customFormat="1" ht="12.75"/>
    <row r="1775" s="48" customFormat="1" ht="12.75"/>
    <row r="1776" s="48" customFormat="1" ht="12.75"/>
    <row r="1777" s="48" customFormat="1" ht="12.75"/>
    <row r="1778" s="48" customFormat="1" ht="12.75"/>
    <row r="1779" s="48" customFormat="1" ht="12.75"/>
    <row r="1780" s="48" customFormat="1" ht="12.75"/>
    <row r="1781" s="48" customFormat="1" ht="12.75"/>
    <row r="1782" s="48" customFormat="1" ht="12.75"/>
    <row r="1783" s="48" customFormat="1" ht="12.75"/>
    <row r="1784" s="48" customFormat="1" ht="12.75"/>
    <row r="1785" s="48" customFormat="1" ht="12.75"/>
    <row r="1786" s="48" customFormat="1" ht="12.75"/>
    <row r="1787" s="48" customFormat="1" ht="12.75"/>
    <row r="1788" s="48" customFormat="1" ht="12.75"/>
    <row r="1789" s="48" customFormat="1" ht="12.75"/>
    <row r="1790" s="48" customFormat="1" ht="12.75"/>
    <row r="1791" s="48" customFormat="1" ht="12.75"/>
    <row r="1792" s="48" customFormat="1" ht="12.75"/>
    <row r="1793" s="48" customFormat="1" ht="12.75"/>
    <row r="1794" s="48" customFormat="1" ht="12.75"/>
    <row r="1795" s="48" customFormat="1" ht="12.75"/>
    <row r="1796" s="48" customFormat="1" ht="12.75"/>
    <row r="1797" s="48" customFormat="1" ht="12.75"/>
    <row r="1798" s="48" customFormat="1" ht="12.75"/>
    <row r="1799" s="48" customFormat="1" ht="12.75"/>
    <row r="1800" s="48" customFormat="1" ht="12.75"/>
    <row r="1801" s="48" customFormat="1" ht="12.75"/>
    <row r="1802" s="48" customFormat="1" ht="12.75"/>
    <row r="1803" s="48" customFormat="1" ht="12.75"/>
    <row r="1804" s="48" customFormat="1" ht="12.75"/>
    <row r="1805" s="48" customFormat="1" ht="12.75"/>
    <row r="1806" s="48" customFormat="1" ht="12.75"/>
    <row r="1807" s="48" customFormat="1" ht="12.75"/>
    <row r="1808" s="48" customFormat="1" ht="12.75"/>
    <row r="1809" s="48" customFormat="1" ht="12.75"/>
    <row r="1810" s="48" customFormat="1" ht="12.75"/>
    <row r="1811" s="48" customFormat="1" ht="12.75"/>
    <row r="1812" s="48" customFormat="1" ht="12.75"/>
    <row r="1813" s="48" customFormat="1" ht="12.75"/>
    <row r="1814" s="48" customFormat="1" ht="12.75"/>
    <row r="1815" s="48" customFormat="1" ht="12.75"/>
    <row r="1816" s="48" customFormat="1" ht="12.75"/>
    <row r="1817" s="48" customFormat="1" ht="12.75"/>
    <row r="1818" s="48" customFormat="1" ht="12.75"/>
    <row r="1819" s="48" customFormat="1" ht="12.75"/>
    <row r="1820" s="48" customFormat="1" ht="12.75"/>
    <row r="1821" s="48" customFormat="1" ht="12.75"/>
    <row r="1822" s="48" customFormat="1" ht="12.75"/>
    <row r="1823" s="48" customFormat="1" ht="12.75"/>
    <row r="1824" s="48" customFormat="1" ht="12.75"/>
    <row r="1825" s="48" customFormat="1" ht="12.75"/>
    <row r="1826" s="48" customFormat="1" ht="12.75"/>
    <row r="1827" s="48" customFormat="1" ht="12.75"/>
    <row r="1828" s="48" customFormat="1" ht="12.75"/>
    <row r="1829" s="48" customFormat="1" ht="12.75"/>
    <row r="1830" s="48" customFormat="1" ht="12.75"/>
    <row r="1831" s="48" customFormat="1" ht="12.75"/>
    <row r="1832" s="48" customFormat="1" ht="12.75"/>
    <row r="1833" s="48" customFormat="1" ht="12.75"/>
    <row r="1834" s="48" customFormat="1" ht="12.75"/>
    <row r="1835" s="48" customFormat="1" ht="12.75"/>
    <row r="1836" s="48" customFormat="1" ht="12.75"/>
    <row r="1837" s="48" customFormat="1" ht="12.75"/>
    <row r="1838" s="48" customFormat="1" ht="12.75"/>
    <row r="1839" s="48" customFormat="1" ht="12.75"/>
    <row r="1840" s="48" customFormat="1" ht="12.75"/>
    <row r="1841" s="48" customFormat="1" ht="12.75"/>
    <row r="1842" s="48" customFormat="1" ht="12.75"/>
    <row r="1843" s="48" customFormat="1" ht="12.75"/>
    <row r="1844" s="48" customFormat="1" ht="12.75"/>
    <row r="1845" s="48" customFormat="1" ht="12.75"/>
    <row r="1846" s="48" customFormat="1" ht="12.75"/>
    <row r="1847" s="48" customFormat="1" ht="12.75"/>
    <row r="1848" s="48" customFormat="1" ht="12.75"/>
    <row r="1849" s="48" customFormat="1" ht="12.75"/>
    <row r="1850" s="48" customFormat="1" ht="12.75"/>
    <row r="1851" s="48" customFormat="1" ht="12.75"/>
    <row r="1852" s="48" customFormat="1" ht="12.75"/>
    <row r="1853" s="48" customFormat="1" ht="12.75"/>
    <row r="1854" s="48" customFormat="1" ht="12.75"/>
    <row r="1855" s="48" customFormat="1" ht="12.75"/>
    <row r="1856" s="48" customFormat="1" ht="12.75"/>
    <row r="1857" s="48" customFormat="1" ht="12.75"/>
    <row r="1858" s="48" customFormat="1" ht="12.75"/>
    <row r="1859" s="48" customFormat="1" ht="12.75"/>
    <row r="1860" s="48" customFormat="1" ht="12.75"/>
    <row r="1861" s="48" customFormat="1" ht="12.75"/>
    <row r="1862" s="48" customFormat="1" ht="12.75"/>
    <row r="1863" s="48" customFormat="1" ht="12.75"/>
    <row r="1864" s="48" customFormat="1" ht="12.75"/>
    <row r="1865" s="48" customFormat="1" ht="12.75"/>
    <row r="1866" s="48" customFormat="1" ht="12.75"/>
    <row r="1867" s="48" customFormat="1" ht="12.75"/>
    <row r="1868" s="48" customFormat="1" ht="12.75"/>
    <row r="1869" s="48" customFormat="1" ht="12.75"/>
    <row r="1870" s="48" customFormat="1" ht="12.75"/>
    <row r="1871" s="48" customFormat="1" ht="12.75"/>
    <row r="1872" s="48" customFormat="1" ht="12.75"/>
    <row r="1873" s="48" customFormat="1" ht="12.75"/>
    <row r="1874" s="48" customFormat="1" ht="12.75"/>
    <row r="1875" s="48" customFormat="1" ht="12.75"/>
    <row r="1876" s="48" customFormat="1" ht="12.75"/>
    <row r="1877" s="48" customFormat="1" ht="12.75"/>
    <row r="1878" s="48" customFormat="1" ht="12.75"/>
    <row r="1879" s="48" customFormat="1" ht="12.75"/>
    <row r="1880" s="48" customFormat="1" ht="12.75"/>
    <row r="1881" s="48" customFormat="1" ht="12.75"/>
    <row r="1882" s="48" customFormat="1" ht="12.75"/>
    <row r="1883" s="48" customFormat="1" ht="12.75"/>
    <row r="1884" s="48" customFormat="1" ht="12.75"/>
    <row r="1885" s="48" customFormat="1" ht="12.75"/>
    <row r="1886" s="48" customFormat="1" ht="12.75"/>
    <row r="1887" s="48" customFormat="1" ht="12.75"/>
    <row r="1888" s="48" customFormat="1" ht="12.75"/>
    <row r="1889" s="48" customFormat="1" ht="12.75"/>
    <row r="1890" s="48" customFormat="1" ht="12.75"/>
    <row r="1891" s="48" customFormat="1" ht="12.75"/>
    <row r="1892" s="48" customFormat="1" ht="12.75"/>
    <row r="1893" s="48" customFormat="1" ht="12.75"/>
    <row r="1894" s="48" customFormat="1" ht="12.75"/>
    <row r="1895" s="48" customFormat="1" ht="12.75"/>
    <row r="1896" s="48" customFormat="1" ht="12.75"/>
    <row r="1897" s="48" customFormat="1" ht="12.75"/>
    <row r="1898" s="48" customFormat="1" ht="12.75"/>
    <row r="1899" s="48" customFormat="1" ht="12.75"/>
    <row r="1900" s="48" customFormat="1" ht="12.75"/>
    <row r="1901" s="48" customFormat="1" ht="12.75"/>
    <row r="1902" s="48" customFormat="1" ht="12.75"/>
    <row r="1903" s="48" customFormat="1" ht="12.75"/>
    <row r="1904" s="48" customFormat="1" ht="12.75"/>
    <row r="1905" s="48" customFormat="1" ht="12.75"/>
    <row r="1906" s="48" customFormat="1" ht="12.75"/>
    <row r="1907" s="48" customFormat="1" ht="12.75"/>
    <row r="1908" s="48" customFormat="1" ht="12.75"/>
    <row r="1909" s="48" customFormat="1" ht="12.75"/>
    <row r="1910" s="48" customFormat="1" ht="12.75"/>
    <row r="1911" s="48" customFormat="1" ht="12.75"/>
    <row r="1912" s="48" customFormat="1" ht="12.75"/>
    <row r="1913" s="48" customFormat="1" ht="12.75"/>
    <row r="1914" s="48" customFormat="1" ht="12.75"/>
    <row r="1915" s="48" customFormat="1" ht="12.75"/>
    <row r="1916" s="48" customFormat="1" ht="12.75"/>
    <row r="1917" s="48" customFormat="1" ht="12.75"/>
    <row r="1918" s="48" customFormat="1" ht="12.75"/>
    <row r="1919" s="48" customFormat="1" ht="12.75"/>
    <row r="1920" s="48" customFormat="1" ht="12.75"/>
    <row r="1921" s="48" customFormat="1" ht="12.75"/>
    <row r="1922" s="48" customFormat="1" ht="12.75"/>
    <row r="1923" s="48" customFormat="1" ht="12.75"/>
    <row r="1924" s="48" customFormat="1" ht="12.75"/>
    <row r="1925" s="48" customFormat="1" ht="12.75"/>
    <row r="1926" s="48" customFormat="1" ht="12.75"/>
    <row r="1927" s="48" customFormat="1" ht="12.75"/>
    <row r="1928" s="48" customFormat="1" ht="12.75"/>
    <row r="1929" s="48" customFormat="1" ht="12.75"/>
    <row r="1930" s="48" customFormat="1" ht="12.75"/>
    <row r="1931" s="48" customFormat="1" ht="12.75"/>
    <row r="1932" s="48" customFormat="1" ht="12.75"/>
    <row r="1933" s="48" customFormat="1" ht="12.75"/>
    <row r="1934" s="48" customFormat="1" ht="12.75"/>
    <row r="1935" s="48" customFormat="1" ht="12.75"/>
    <row r="1936" s="48" customFormat="1" ht="12.75"/>
    <row r="1937" s="48" customFormat="1" ht="12.75"/>
    <row r="1938" s="48" customFormat="1" ht="12.75"/>
    <row r="1939" s="48" customFormat="1" ht="12.75"/>
    <row r="1940" s="48" customFormat="1" ht="12.75"/>
    <row r="1941" s="48" customFormat="1" ht="12.75"/>
    <row r="1942" s="48" customFormat="1" ht="12.75"/>
    <row r="1943" s="48" customFormat="1" ht="12.75"/>
    <row r="1944" s="48" customFormat="1" ht="12.75"/>
    <row r="1945" s="48" customFormat="1" ht="12.75"/>
    <row r="1946" s="48" customFormat="1" ht="12.75"/>
    <row r="1947" s="48" customFormat="1" ht="12.75"/>
    <row r="1948" s="48" customFormat="1" ht="12.75"/>
    <row r="1949" s="48" customFormat="1" ht="12.75"/>
    <row r="1950" s="48" customFormat="1" ht="12.75"/>
    <row r="1951" s="48" customFormat="1" ht="12.75"/>
    <row r="1952" s="48" customFormat="1" ht="12.75"/>
    <row r="1953" s="48" customFormat="1" ht="12.75"/>
    <row r="1954" s="48" customFormat="1" ht="12.75"/>
    <row r="1955" s="48" customFormat="1" ht="12.75"/>
    <row r="1956" s="48" customFormat="1" ht="12.75"/>
    <row r="1957" s="48" customFormat="1" ht="12.75"/>
    <row r="1958" s="48" customFormat="1" ht="12.75"/>
    <row r="1959" s="48" customFormat="1" ht="12.75"/>
    <row r="1960" s="48" customFormat="1" ht="12.75"/>
    <row r="1961" s="48" customFormat="1" ht="12.75"/>
    <row r="1962" s="48" customFormat="1" ht="12.75"/>
    <row r="1963" s="48" customFormat="1" ht="12.75"/>
    <row r="1964" s="48" customFormat="1" ht="12.75"/>
    <row r="1965" s="48" customFormat="1" ht="12.75"/>
    <row r="1966" s="48" customFormat="1" ht="12.75"/>
    <row r="1967" s="48" customFormat="1" ht="12.75"/>
    <row r="1968" s="48" customFormat="1" ht="12.75"/>
    <row r="1969" s="48" customFormat="1" ht="12.75"/>
    <row r="1970" s="48" customFormat="1" ht="12.75"/>
    <row r="1971" s="48" customFormat="1" ht="12.75"/>
    <row r="1972" s="48" customFormat="1" ht="12.75"/>
    <row r="1973" s="48" customFormat="1" ht="12.75"/>
    <row r="1974" s="48" customFormat="1" ht="12.75"/>
    <row r="1975" s="48" customFormat="1" ht="12.75"/>
    <row r="1976" s="48" customFormat="1" ht="12.75"/>
    <row r="1977" s="48" customFormat="1" ht="12.75"/>
    <row r="1978" s="48" customFormat="1" ht="12.75"/>
    <row r="1979" s="48" customFormat="1" ht="12.75"/>
    <row r="1980" s="48" customFormat="1" ht="12.75"/>
    <row r="1981" s="48" customFormat="1" ht="12.75"/>
    <row r="1982" s="48" customFormat="1" ht="12.75"/>
    <row r="1983" s="48" customFormat="1" ht="12.75"/>
    <row r="1984" s="48" customFormat="1" ht="12.75"/>
    <row r="1985" s="48" customFormat="1" ht="12.75"/>
    <row r="1986" s="48" customFormat="1" ht="12.75"/>
    <row r="1987" s="48" customFormat="1" ht="12.75"/>
    <row r="1988" s="48" customFormat="1" ht="12.75"/>
    <row r="1989" s="48" customFormat="1" ht="12.75"/>
    <row r="1990" s="48" customFormat="1" ht="12.75"/>
    <row r="1991" s="48" customFormat="1" ht="12.75"/>
    <row r="1992" s="48" customFormat="1" ht="12.75"/>
    <row r="1993" s="48" customFormat="1" ht="12.75"/>
    <row r="1994" s="48" customFormat="1" ht="12.75"/>
    <row r="1995" s="48" customFormat="1" ht="12.75"/>
    <row r="1996" s="48" customFormat="1" ht="12.75"/>
    <row r="1997" s="48" customFormat="1" ht="12.75"/>
    <row r="1998" s="48" customFormat="1" ht="12.75"/>
    <row r="1999" s="48" customFormat="1" ht="12.75"/>
    <row r="2000" s="48" customFormat="1" ht="12.75"/>
    <row r="2001" s="48" customFormat="1" ht="12.75"/>
    <row r="2002" s="48" customFormat="1" ht="12.75"/>
    <row r="2003" s="48" customFormat="1" ht="12.75"/>
    <row r="2004" s="48" customFormat="1" ht="12.75"/>
    <row r="2005" s="48" customFormat="1" ht="12.75"/>
    <row r="2006" s="48" customFormat="1" ht="12.75"/>
    <row r="2007" s="48" customFormat="1" ht="12.75"/>
    <row r="2008" s="48" customFormat="1" ht="12.75"/>
    <row r="2009" s="48" customFormat="1" ht="12.75"/>
    <row r="2010" s="48" customFormat="1" ht="12.75"/>
    <row r="2011" s="48" customFormat="1" ht="12.75"/>
    <row r="2012" s="48" customFormat="1" ht="12.75"/>
    <row r="2013" s="48" customFormat="1" ht="12.75"/>
    <row r="2014" s="48" customFormat="1" ht="12.75"/>
    <row r="2015" s="48" customFormat="1" ht="12.75"/>
    <row r="2016" s="48" customFormat="1" ht="12.75"/>
    <row r="2017" s="48" customFormat="1" ht="12.75"/>
    <row r="2018" s="48" customFormat="1" ht="12.75"/>
    <row r="2019" s="48" customFormat="1" ht="12.75"/>
    <row r="2020" s="48" customFormat="1" ht="12.75"/>
    <row r="2021" s="48" customFormat="1" ht="12.75"/>
    <row r="2022" s="48" customFormat="1" ht="12.75"/>
    <row r="2023" s="48" customFormat="1" ht="12.75"/>
    <row r="2024" s="48" customFormat="1" ht="12.75"/>
    <row r="2025" s="48" customFormat="1" ht="12.75"/>
    <row r="2026" s="48" customFormat="1" ht="12.75"/>
    <row r="2027" s="48" customFormat="1" ht="12.75"/>
    <row r="2028" s="48" customFormat="1" ht="12.75"/>
    <row r="2029" s="48" customFormat="1" ht="12.75"/>
    <row r="2030" s="48" customFormat="1" ht="12.75"/>
    <row r="2031" s="48" customFormat="1" ht="12.75"/>
    <row r="2032" s="48" customFormat="1" ht="12.75"/>
    <row r="2033" s="48" customFormat="1" ht="12.75"/>
    <row r="2034" s="48" customFormat="1" ht="12.75"/>
    <row r="2035" s="48" customFormat="1" ht="12.75"/>
    <row r="2036" s="48" customFormat="1" ht="12.75"/>
    <row r="2037" s="48" customFormat="1" ht="12.75"/>
    <row r="2038" s="48" customFormat="1" ht="12.75"/>
    <row r="2039" s="48" customFormat="1" ht="12.75"/>
    <row r="2040" s="48" customFormat="1" ht="12.75"/>
    <row r="2041" s="48" customFormat="1" ht="12.75"/>
    <row r="2042" s="48" customFormat="1" ht="12.75"/>
    <row r="2043" s="48" customFormat="1" ht="12.75"/>
    <row r="2044" s="48" customFormat="1" ht="12.75"/>
    <row r="2045" s="48" customFormat="1" ht="12.75"/>
    <row r="2046" s="48" customFormat="1" ht="12.75"/>
    <row r="2047" s="48" customFormat="1" ht="12.75"/>
    <row r="2048" s="48" customFormat="1" ht="12.75"/>
    <row r="2049" s="48" customFormat="1" ht="12.75"/>
    <row r="2050" s="48" customFormat="1" ht="12.75"/>
    <row r="2051" s="48" customFormat="1" ht="12.75"/>
    <row r="2052" s="48" customFormat="1" ht="12.75"/>
    <row r="2053" s="48" customFormat="1" ht="12.75"/>
    <row r="2054" s="48" customFormat="1" ht="12.75"/>
    <row r="2055" s="48" customFormat="1" ht="12.75"/>
    <row r="2056" s="48" customFormat="1" ht="12.75"/>
    <row r="2057" s="48" customFormat="1" ht="12.75"/>
    <row r="2058" s="48" customFormat="1" ht="12.75"/>
    <row r="2059" s="48" customFormat="1" ht="12.75"/>
    <row r="2060" s="48" customFormat="1" ht="12.75"/>
    <row r="2061" s="48" customFormat="1" ht="12.75"/>
    <row r="2062" s="48" customFormat="1" ht="12.75"/>
    <row r="2063" s="48" customFormat="1" ht="12.75"/>
    <row r="2064" s="48" customFormat="1" ht="12.75"/>
    <row r="2065" s="48" customFormat="1" ht="12.75"/>
    <row r="2066" s="48" customFormat="1" ht="12.75"/>
    <row r="2067" s="48" customFormat="1" ht="12.75"/>
    <row r="2068" s="48" customFormat="1" ht="12.75"/>
    <row r="2069" s="48" customFormat="1" ht="12.75"/>
    <row r="2070" s="48" customFormat="1" ht="12.75"/>
    <row r="2071" s="48" customFormat="1" ht="12.75"/>
    <row r="2072" s="48" customFormat="1" ht="12.75"/>
    <row r="2073" s="48" customFormat="1" ht="12.75"/>
    <row r="2074" s="48" customFormat="1" ht="12.75"/>
    <row r="2075" s="48" customFormat="1" ht="12.75"/>
    <row r="2076" s="48" customFormat="1" ht="12.75"/>
    <row r="2077" s="48" customFormat="1" ht="12.75"/>
    <row r="2078" s="48" customFormat="1" ht="12.75"/>
    <row r="2079" s="48" customFormat="1" ht="12.75"/>
    <row r="2080" s="48" customFormat="1" ht="12.75"/>
    <row r="2081" s="48" customFormat="1" ht="12.75"/>
    <row r="2082" s="48" customFormat="1" ht="12.75"/>
    <row r="2083" s="48" customFormat="1" ht="12.75"/>
    <row r="2084" s="48" customFormat="1" ht="12.75"/>
    <row r="2085" s="48" customFormat="1" ht="12.75"/>
    <row r="2086" s="48" customFormat="1" ht="12.75"/>
    <row r="2087" s="48" customFormat="1" ht="12.75"/>
    <row r="2088" s="48" customFormat="1" ht="12.75"/>
    <row r="2089" s="48" customFormat="1" ht="12.75"/>
    <row r="2090" s="48" customFormat="1" ht="12.75"/>
    <row r="2091" s="48" customFormat="1" ht="12.75"/>
    <row r="2092" s="48" customFormat="1" ht="12.75"/>
    <row r="2093" s="48" customFormat="1" ht="12.75"/>
    <row r="2094" s="48" customFormat="1" ht="12.75"/>
    <row r="2095" s="48" customFormat="1" ht="12.75"/>
    <row r="2096" s="48" customFormat="1" ht="12.75"/>
    <row r="2097" s="48" customFormat="1" ht="12.75"/>
    <row r="2098" s="48" customFormat="1" ht="12.75"/>
    <row r="2099" s="48" customFormat="1" ht="12.75"/>
    <row r="2100" s="48" customFormat="1" ht="12.75"/>
    <row r="2101" s="48" customFormat="1" ht="12.75"/>
    <row r="2102" s="48" customFormat="1" ht="12.75"/>
    <row r="2103" s="48" customFormat="1" ht="12.75"/>
    <row r="2104" s="48" customFormat="1" ht="12.75"/>
    <row r="2105" s="48" customFormat="1" ht="12.75"/>
    <row r="2106" s="48" customFormat="1" ht="12.75"/>
    <row r="2107" s="48" customFormat="1" ht="12.75"/>
    <row r="2108" s="48" customFormat="1" ht="12.75"/>
    <row r="2109" s="48" customFormat="1" ht="12.75"/>
    <row r="2110" s="48" customFormat="1" ht="12.75"/>
    <row r="2111" s="48" customFormat="1" ht="12.75"/>
    <row r="2112" s="48" customFormat="1" ht="12.75"/>
    <row r="2113" s="48" customFormat="1" ht="12.75"/>
    <row r="2114" s="48" customFormat="1" ht="12.75"/>
    <row r="2115" s="48" customFormat="1" ht="12.75"/>
    <row r="2116" s="48" customFormat="1" ht="12.75"/>
    <row r="2117" s="48" customFormat="1" ht="12.75"/>
    <row r="2118" s="48" customFormat="1" ht="12.75"/>
    <row r="2119" s="48" customFormat="1" ht="12.75"/>
    <row r="2120" s="48" customFormat="1" ht="12.75"/>
    <row r="2121" s="48" customFormat="1" ht="12.75"/>
    <row r="2122" s="48" customFormat="1" ht="12.75"/>
    <row r="2123" s="48" customFormat="1" ht="12.75"/>
    <row r="2124" s="48" customFormat="1" ht="12.75"/>
    <row r="2125" s="48" customFormat="1" ht="12.75"/>
    <row r="2126" s="48" customFormat="1" ht="12.75"/>
    <row r="2127" s="48" customFormat="1" ht="12.75"/>
    <row r="2128" s="48" customFormat="1" ht="12.75"/>
    <row r="2129" s="48" customFormat="1" ht="12.75"/>
    <row r="2130" s="48" customFormat="1" ht="12.75"/>
    <row r="2131" s="48" customFormat="1" ht="12.75"/>
    <row r="2132" s="48" customFormat="1" ht="12.75"/>
    <row r="2133" s="48" customFormat="1" ht="12.75"/>
    <row r="2134" s="48" customFormat="1" ht="12.75"/>
    <row r="2135" s="48" customFormat="1" ht="12.75"/>
    <row r="2136" s="48" customFormat="1" ht="12.75"/>
    <row r="2137" s="48" customFormat="1" ht="12.75"/>
    <row r="2138" s="48" customFormat="1" ht="12.75"/>
    <row r="2139" s="48" customFormat="1" ht="12.75"/>
    <row r="2140" s="48" customFormat="1" ht="12.75"/>
    <row r="2141" s="48" customFormat="1" ht="12.75"/>
    <row r="2142" s="48" customFormat="1" ht="12.75"/>
    <row r="2143" s="48" customFormat="1" ht="12.75"/>
    <row r="2144" s="48" customFormat="1" ht="12.75"/>
    <row r="2145" s="48" customFormat="1" ht="12.75"/>
    <row r="2146" s="48" customFormat="1" ht="12.75"/>
    <row r="2147" s="48" customFormat="1" ht="12.75"/>
    <row r="2148" s="48" customFormat="1" ht="12.75"/>
    <row r="2149" s="48" customFormat="1" ht="12.75"/>
    <row r="2150" s="48" customFormat="1" ht="12.75"/>
    <row r="2151" s="48" customFormat="1" ht="12.75"/>
    <row r="2152" s="48" customFormat="1" ht="12.75"/>
    <row r="2153" s="48" customFormat="1" ht="12.75"/>
    <row r="2154" s="48" customFormat="1" ht="12.75"/>
    <row r="2155" s="48" customFormat="1" ht="12.75"/>
    <row r="2156" s="48" customFormat="1" ht="12.75"/>
    <row r="2157" s="48" customFormat="1" ht="12.75"/>
    <row r="2158" s="48" customFormat="1" ht="12.75"/>
    <row r="2159" s="48" customFormat="1" ht="12.75"/>
    <row r="2160" s="48" customFormat="1" ht="12.75"/>
    <row r="2161" s="48" customFormat="1" ht="12.75"/>
    <row r="2162" s="48" customFormat="1" ht="12.75"/>
    <row r="2163" s="48" customFormat="1" ht="12.75"/>
    <row r="2164" s="48" customFormat="1" ht="12.75"/>
    <row r="2165" s="48" customFormat="1" ht="12.75"/>
    <row r="2166" s="48" customFormat="1" ht="12.75"/>
    <row r="2167" s="48" customFormat="1" ht="12.75"/>
    <row r="2168" s="48" customFormat="1" ht="12.75"/>
    <row r="2169" s="48" customFormat="1" ht="12.75"/>
    <row r="2170" s="48" customFormat="1" ht="12.75"/>
    <row r="2171" s="48" customFormat="1" ht="12.75"/>
    <row r="2172" s="48" customFormat="1" ht="12.75"/>
    <row r="2173" s="48" customFormat="1" ht="12.75"/>
    <row r="2174" s="48" customFormat="1" ht="12.75"/>
    <row r="2175" s="48" customFormat="1" ht="12.75"/>
    <row r="2176" s="48" customFormat="1" ht="12.75"/>
    <row r="2177" s="48" customFormat="1" ht="12.75"/>
    <row r="2178" s="48" customFormat="1" ht="12.75"/>
    <row r="2179" s="48" customFormat="1" ht="12.75"/>
    <row r="2180" s="48" customFormat="1" ht="12.75"/>
    <row r="2181" s="48" customFormat="1" ht="12.75"/>
    <row r="2182" s="48" customFormat="1" ht="12.75"/>
    <row r="2183" s="48" customFormat="1" ht="12.75"/>
    <row r="2184" s="48" customFormat="1" ht="12.75"/>
    <row r="2185" s="48" customFormat="1" ht="12.75"/>
    <row r="2186" s="48" customFormat="1" ht="12.75"/>
    <row r="2187" s="48" customFormat="1" ht="12.75"/>
    <row r="2188" s="48" customFormat="1" ht="12.75"/>
    <row r="2189" s="48" customFormat="1" ht="12.75"/>
    <row r="2190" s="48" customFormat="1" ht="12.75"/>
    <row r="2191" s="48" customFormat="1" ht="12.75"/>
    <row r="2192" s="48" customFormat="1" ht="12.75"/>
    <row r="2193" s="48" customFormat="1" ht="12.75"/>
    <row r="2194" s="48" customFormat="1" ht="12.75"/>
    <row r="2195" s="48" customFormat="1" ht="12.75"/>
    <row r="2196" s="48" customFormat="1" ht="12.75"/>
    <row r="2197" s="48" customFormat="1" ht="12.75"/>
    <row r="2198" s="48" customFormat="1" ht="12.75"/>
    <row r="2199" s="48" customFormat="1" ht="12.75"/>
    <row r="2200" s="48" customFormat="1" ht="12.75"/>
    <row r="2201" s="48" customFormat="1" ht="12.75"/>
    <row r="2202" s="48" customFormat="1" ht="12.75"/>
    <row r="2203" s="48" customFormat="1" ht="12.75"/>
    <row r="2204" s="48" customFormat="1" ht="12.75"/>
    <row r="2205" s="48" customFormat="1" ht="12.75"/>
    <row r="2206" s="48" customFormat="1" ht="12.75"/>
    <row r="2207" s="48" customFormat="1" ht="12.75"/>
    <row r="2208" s="48" customFormat="1" ht="12.75"/>
    <row r="2209" s="48" customFormat="1" ht="12.75"/>
    <row r="2210" s="48" customFormat="1" ht="12.75"/>
    <row r="2211" s="48" customFormat="1" ht="12.75"/>
    <row r="2212" s="48" customFormat="1" ht="12.75"/>
    <row r="2213" s="48" customFormat="1" ht="12.75"/>
    <row r="2214" s="48" customFormat="1" ht="12.75"/>
    <row r="2215" s="48" customFormat="1" ht="12.75"/>
    <row r="2216" s="48" customFormat="1" ht="12.75"/>
    <row r="2217" s="48" customFormat="1" ht="12.75"/>
    <row r="2218" s="48" customFormat="1" ht="12.75"/>
    <row r="2219" s="48" customFormat="1" ht="12.75"/>
    <row r="2220" s="48" customFormat="1" ht="12.75"/>
    <row r="2221" s="48" customFormat="1" ht="12.75"/>
    <row r="2222" s="48" customFormat="1" ht="12.75"/>
    <row r="2223" s="48" customFormat="1" ht="12.75"/>
    <row r="2224" s="48" customFormat="1" ht="12.75"/>
    <row r="2225" s="48" customFormat="1" ht="12.75"/>
    <row r="2226" s="48" customFormat="1" ht="12.75"/>
    <row r="2227" s="48" customFormat="1" ht="12.75"/>
    <row r="2228" s="48" customFormat="1" ht="12.75"/>
    <row r="2229" s="48" customFormat="1" ht="12.75"/>
    <row r="2230" s="48" customFormat="1" ht="12.75"/>
    <row r="2231" s="48" customFormat="1" ht="12.75"/>
    <row r="2232" s="48" customFormat="1" ht="12.75"/>
    <row r="2233" s="48" customFormat="1" ht="12.75"/>
    <row r="2234" s="48" customFormat="1" ht="12.75"/>
    <row r="2235" s="48" customFormat="1" ht="12.75"/>
    <row r="2236" s="48" customFormat="1" ht="12.75"/>
    <row r="2237" s="48" customFormat="1" ht="12.75"/>
    <row r="2238" s="48" customFormat="1" ht="12.75"/>
    <row r="2239" s="48" customFormat="1" ht="12.75"/>
    <row r="2240" s="48" customFormat="1" ht="12.75"/>
    <row r="2241" s="48" customFormat="1" ht="12.75"/>
    <row r="2242" s="48" customFormat="1" ht="12.75"/>
    <row r="2243" s="48" customFormat="1" ht="12.75"/>
    <row r="2244" s="48" customFormat="1" ht="12.75"/>
    <row r="2245" s="48" customFormat="1" ht="12.75"/>
    <row r="2246" s="48" customFormat="1" ht="12.75"/>
    <row r="2247" s="48" customFormat="1" ht="12.75"/>
    <row r="2248" s="48" customFormat="1" ht="12.75"/>
    <row r="2249" s="48" customFormat="1" ht="12.75"/>
    <row r="2250" s="48" customFormat="1" ht="12.75"/>
    <row r="2251" s="48" customFormat="1" ht="12.75"/>
    <row r="2252" s="48" customFormat="1" ht="12.75"/>
    <row r="2253" s="48" customFormat="1" ht="12.75"/>
    <row r="2254" s="48" customFormat="1" ht="12.75"/>
    <row r="2255" s="48" customFormat="1" ht="12.75"/>
    <row r="2256" s="48" customFormat="1" ht="12.75"/>
    <row r="2257" s="48" customFormat="1" ht="12.75"/>
    <row r="2258" s="48" customFormat="1" ht="12.75"/>
    <row r="2259" s="48" customFormat="1" ht="12.75"/>
    <row r="2260" s="48" customFormat="1" ht="12.75"/>
    <row r="2261" s="48" customFormat="1" ht="12.75"/>
    <row r="2262" s="48" customFormat="1" ht="12.75"/>
    <row r="2263" s="48" customFormat="1" ht="12.75"/>
    <row r="2264" s="48" customFormat="1" ht="12.75"/>
    <row r="2265" s="48" customFormat="1" ht="12.75"/>
    <row r="2266" s="48" customFormat="1" ht="12.75"/>
    <row r="2267" s="48" customFormat="1" ht="12.75"/>
    <row r="2268" s="48" customFormat="1" ht="12.75"/>
    <row r="2269" s="48" customFormat="1" ht="12.75"/>
    <row r="2270" s="48" customFormat="1" ht="12.75"/>
    <row r="2271" s="48" customFormat="1" ht="12.75"/>
    <row r="2272" s="48" customFormat="1" ht="12.75"/>
    <row r="2273" s="48" customFormat="1" ht="12.75"/>
    <row r="2274" s="48" customFormat="1" ht="12.75"/>
    <row r="2275" s="48" customFormat="1" ht="12.75"/>
    <row r="2276" s="48" customFormat="1" ht="12.75"/>
    <row r="2277" s="48" customFormat="1" ht="12.75"/>
    <row r="2278" s="48" customFormat="1" ht="12.75"/>
    <row r="2279" s="48" customFormat="1" ht="12.75"/>
    <row r="2280" s="48" customFormat="1" ht="12.75"/>
    <row r="2281" s="48" customFormat="1" ht="12.75"/>
    <row r="2282" s="48" customFormat="1" ht="12.75"/>
    <row r="2283" s="48" customFormat="1" ht="12.75"/>
    <row r="2284" s="48" customFormat="1" ht="12.75"/>
    <row r="2285" s="48" customFormat="1" ht="12.75"/>
    <row r="2286" s="48" customFormat="1" ht="12.75"/>
    <row r="2287" s="48" customFormat="1" ht="12.75"/>
    <row r="2288" s="48" customFormat="1" ht="12.75"/>
    <row r="2289" s="48" customFormat="1" ht="12.75"/>
    <row r="2290" s="48" customFormat="1" ht="12.75"/>
    <row r="2291" s="48" customFormat="1" ht="12.75"/>
    <row r="2292" s="48" customFormat="1" ht="12.75"/>
    <row r="2293" s="48" customFormat="1" ht="12.75"/>
    <row r="2294" s="48" customFormat="1" ht="12.75"/>
    <row r="2295" s="48" customFormat="1" ht="12.75"/>
    <row r="2296" s="48" customFormat="1" ht="12.75"/>
    <row r="2297" s="48" customFormat="1" ht="12.75"/>
    <row r="2298" s="48" customFormat="1" ht="12.75"/>
    <row r="2299" s="48" customFormat="1" ht="12.75"/>
    <row r="2300" s="48" customFormat="1" ht="12.75"/>
    <row r="2301" s="48" customFormat="1" ht="12.75"/>
    <row r="2302" s="48" customFormat="1" ht="12.75"/>
    <row r="2303" s="48" customFormat="1" ht="12.75"/>
    <row r="2304" s="48" customFormat="1" ht="12.75"/>
    <row r="2305" s="48" customFormat="1" ht="12.75"/>
    <row r="2306" s="48" customFormat="1" ht="12.75"/>
    <row r="2307" s="48" customFormat="1" ht="12.75"/>
    <row r="2308" s="48" customFormat="1" ht="12.75"/>
    <row r="2309" s="48" customFormat="1" ht="12.75"/>
    <row r="2310" s="48" customFormat="1" ht="12.75"/>
    <row r="2311" s="48" customFormat="1" ht="12.75"/>
    <row r="2312" s="48" customFormat="1" ht="12.75"/>
    <row r="2313" s="48" customFormat="1" ht="12.75"/>
    <row r="2314" s="48" customFormat="1" ht="12.75"/>
    <row r="2315" s="48" customFormat="1" ht="12.75"/>
    <row r="2316" s="48" customFormat="1" ht="12.75"/>
    <row r="2317" s="48" customFormat="1" ht="12.75"/>
    <row r="2318" s="48" customFormat="1" ht="12.75"/>
    <row r="2319" s="48" customFormat="1" ht="12.75"/>
    <row r="2320" s="48" customFormat="1" ht="12.75"/>
    <row r="2321" s="48" customFormat="1" ht="12.75"/>
    <row r="2322" s="48" customFormat="1" ht="12.75"/>
    <row r="2323" s="48" customFormat="1" ht="12.75"/>
    <row r="2324" s="48" customFormat="1" ht="12.75"/>
    <row r="2325" s="48" customFormat="1" ht="12.75"/>
    <row r="2326" s="48" customFormat="1" ht="12.75"/>
    <row r="2327" s="48" customFormat="1" ht="12.75"/>
    <row r="2328" s="48" customFormat="1" ht="12.75"/>
    <row r="2329" s="48" customFormat="1" ht="12.75"/>
    <row r="2330" s="48" customFormat="1" ht="12.75"/>
    <row r="2331" s="48" customFormat="1" ht="12.75"/>
    <row r="2332" s="48" customFormat="1" ht="12.75"/>
    <row r="2333" s="48" customFormat="1" ht="12.75"/>
    <row r="2334" s="48" customFormat="1" ht="12.75"/>
    <row r="2335" s="48" customFormat="1" ht="12.75"/>
    <row r="2336" s="48" customFormat="1" ht="12.75"/>
    <row r="2337" s="48" customFormat="1" ht="12.75"/>
    <row r="2338" s="48" customFormat="1" ht="12.75"/>
    <row r="2339" s="48" customFormat="1" ht="12.75"/>
    <row r="2340" s="48" customFormat="1" ht="12.75"/>
    <row r="2341" s="48" customFormat="1" ht="12.75"/>
    <row r="2342" s="48" customFormat="1" ht="12.75"/>
    <row r="2343" s="48" customFormat="1" ht="12.75"/>
    <row r="2344" s="48" customFormat="1" ht="12.75"/>
    <row r="2345" s="48" customFormat="1" ht="12.75"/>
    <row r="2346" s="48" customFormat="1" ht="12.75"/>
    <row r="2347" s="48" customFormat="1" ht="12.75"/>
    <row r="2348" s="48" customFormat="1" ht="12.75"/>
    <row r="2349" s="48" customFormat="1" ht="12.75"/>
    <row r="2350" s="48" customFormat="1" ht="12.75"/>
    <row r="2351" s="48" customFormat="1" ht="12.75"/>
    <row r="2352" s="48" customFormat="1" ht="12.75"/>
    <row r="2353" s="48" customFormat="1" ht="12.75"/>
    <row r="2354" s="48" customFormat="1" ht="12.75"/>
    <row r="2355" s="48" customFormat="1" ht="12.75"/>
    <row r="2356" s="48" customFormat="1" ht="12.75"/>
    <row r="2357" s="48" customFormat="1" ht="12.75"/>
    <row r="2358" s="48" customFormat="1" ht="12.75"/>
    <row r="2359" s="48" customFormat="1" ht="12.75"/>
    <row r="2360" s="48" customFormat="1" ht="12.75"/>
    <row r="2361" s="48" customFormat="1" ht="12.75"/>
    <row r="2362" s="48" customFormat="1" ht="12.75"/>
    <row r="2363" s="48" customFormat="1" ht="12.75"/>
    <row r="2364" s="48" customFormat="1" ht="12.75"/>
    <row r="2365" s="48" customFormat="1" ht="12.75"/>
    <row r="2366" s="48" customFormat="1" ht="12.75"/>
    <row r="2367" s="48" customFormat="1" ht="12.75"/>
    <row r="2368" s="48" customFormat="1" ht="12.75"/>
    <row r="2369" s="48" customFormat="1" ht="12.75"/>
    <row r="2370" s="48" customFormat="1" ht="12.75"/>
    <row r="2371" s="48" customFormat="1" ht="12.75"/>
    <row r="2372" s="48" customFormat="1" ht="12.75"/>
    <row r="2373" s="48" customFormat="1" ht="12.75"/>
    <row r="2374" s="48" customFormat="1" ht="12.75"/>
    <row r="2375" s="48" customFormat="1" ht="12.75"/>
    <row r="2376" s="48" customFormat="1" ht="12.75"/>
    <row r="2377" s="48" customFormat="1" ht="12.75"/>
    <row r="2378" s="48" customFormat="1" ht="12.75"/>
    <row r="2379" s="48" customFormat="1" ht="12.75"/>
    <row r="2380" s="48" customFormat="1" ht="12.75"/>
    <row r="2381" s="48" customFormat="1" ht="12.75"/>
    <row r="2382" s="48" customFormat="1" ht="12.75"/>
    <row r="2383" s="48" customFormat="1" ht="12.75"/>
    <row r="2384" s="48" customFormat="1" ht="12.75"/>
    <row r="2385" s="48" customFormat="1" ht="12.75"/>
    <row r="2386" s="48" customFormat="1" ht="12.75"/>
    <row r="2387" s="48" customFormat="1" ht="12.75"/>
    <row r="2388" s="48" customFormat="1" ht="12.75"/>
    <row r="2389" s="48" customFormat="1" ht="12.75"/>
    <row r="2390" s="48" customFormat="1" ht="12.75"/>
    <row r="2391" s="48" customFormat="1" ht="12.75"/>
    <row r="2392" s="48" customFormat="1" ht="12.75"/>
    <row r="2393" s="48" customFormat="1" ht="12.75"/>
    <row r="2394" s="48" customFormat="1" ht="12.75"/>
    <row r="2395" s="48" customFormat="1" ht="12.75"/>
    <row r="2396" s="48" customFormat="1" ht="12.75"/>
    <row r="2397" s="48" customFormat="1" ht="12.75"/>
    <row r="2398" s="48" customFormat="1" ht="12.75"/>
    <row r="2399" s="48" customFormat="1" ht="12.75"/>
    <row r="2400" s="48" customFormat="1" ht="12.75"/>
    <row r="2401" s="48" customFormat="1" ht="12.75"/>
    <row r="2402" s="48" customFormat="1" ht="12.75"/>
    <row r="2403" s="48" customFormat="1" ht="12.75"/>
    <row r="2404" s="48" customFormat="1" ht="12.75"/>
    <row r="2405" s="48" customFormat="1" ht="12.75"/>
    <row r="2406" s="48" customFormat="1" ht="12.75"/>
    <row r="2407" s="48" customFormat="1" ht="12.75"/>
    <row r="2408" s="48" customFormat="1" ht="12.75"/>
    <row r="2409" s="48" customFormat="1" ht="12.75"/>
    <row r="2410" s="48" customFormat="1" ht="12.75"/>
    <row r="2411" s="48" customFormat="1" ht="12.75"/>
    <row r="2412" s="48" customFormat="1" ht="12.75"/>
    <row r="2413" s="48" customFormat="1" ht="12.75"/>
    <row r="2414" s="48" customFormat="1" ht="12.75"/>
    <row r="2415" s="48" customFormat="1" ht="12.75"/>
    <row r="2416" s="48" customFormat="1" ht="12.75"/>
    <row r="2417" s="48" customFormat="1" ht="12.75"/>
    <row r="2418" s="48" customFormat="1" ht="12.75"/>
    <row r="2419" s="48" customFormat="1" ht="12.75"/>
    <row r="2420" s="48" customFormat="1" ht="12.75"/>
    <row r="2421" s="48" customFormat="1" ht="12.75"/>
    <row r="2422" s="48" customFormat="1" ht="12.75"/>
    <row r="2423" s="48" customFormat="1" ht="12.75"/>
    <row r="2424" s="48" customFormat="1" ht="12.75"/>
    <row r="2425" s="48" customFormat="1" ht="12.75"/>
    <row r="2426" s="48" customFormat="1" ht="12.75"/>
    <row r="2427" s="48" customFormat="1" ht="12.75"/>
    <row r="2428" s="48" customFormat="1" ht="12.75"/>
    <row r="2429" s="48" customFormat="1" ht="12.75"/>
    <row r="2430" s="48" customFormat="1" ht="12.75"/>
    <row r="2431" s="48" customFormat="1" ht="12.75"/>
    <row r="2432" s="48" customFormat="1" ht="12.75"/>
    <row r="2433" s="48" customFormat="1" ht="12.75"/>
    <row r="2434" s="48" customFormat="1" ht="12.75"/>
    <row r="2435" s="48" customFormat="1" ht="12.75"/>
    <row r="2436" s="48" customFormat="1" ht="12.75"/>
    <row r="2437" s="48" customFormat="1" ht="12.75"/>
    <row r="2438" s="48" customFormat="1" ht="12.75"/>
    <row r="2439" s="48" customFormat="1" ht="12.75"/>
    <row r="2440" s="48" customFormat="1" ht="12.75"/>
    <row r="2441" s="48" customFormat="1" ht="12.75"/>
    <row r="2442" s="48" customFormat="1" ht="12.75"/>
    <row r="2443" s="48" customFormat="1" ht="12.75"/>
    <row r="2444" s="48" customFormat="1" ht="12.75"/>
    <row r="2445" s="48" customFormat="1" ht="12.75"/>
    <row r="2446" s="48" customFormat="1" ht="12.75"/>
    <row r="2447" s="48" customFormat="1" ht="12.75"/>
    <row r="2448" s="48" customFormat="1" ht="12.75"/>
    <row r="2449" s="48" customFormat="1" ht="12.75"/>
    <row r="2450" s="48" customFormat="1" ht="12.75"/>
    <row r="2451" s="48" customFormat="1" ht="12.75"/>
    <row r="2452" s="48" customFormat="1" ht="12.75"/>
    <row r="2453" s="48" customFormat="1" ht="12.75"/>
    <row r="2454" s="48" customFormat="1" ht="12.75"/>
    <row r="2455" s="48" customFormat="1" ht="12.75"/>
    <row r="2456" s="48" customFormat="1" ht="12.75"/>
    <row r="2457" s="48" customFormat="1" ht="12.75"/>
    <row r="2458" s="48" customFormat="1" ht="12.75"/>
    <row r="2459" s="48" customFormat="1" ht="12.75"/>
    <row r="2460" s="48" customFormat="1" ht="12.75"/>
    <row r="2461" s="48" customFormat="1" ht="12.75"/>
    <row r="2462" s="48" customFormat="1" ht="12.75"/>
    <row r="2463" s="48" customFormat="1" ht="12.75"/>
    <row r="2464" s="48" customFormat="1" ht="12.75"/>
    <row r="2465" s="48" customFormat="1" ht="12.75"/>
    <row r="2466" s="48" customFormat="1" ht="12.75"/>
    <row r="2467" s="48" customFormat="1" ht="12.75"/>
    <row r="2468" s="48" customFormat="1" ht="12.75"/>
    <row r="2469" s="48" customFormat="1" ht="12.75"/>
    <row r="2470" s="48" customFormat="1" ht="12.75"/>
    <row r="2471" s="48" customFormat="1" ht="12.75"/>
    <row r="2472" s="48" customFormat="1" ht="12.75"/>
    <row r="2473" s="48" customFormat="1" ht="12.75"/>
    <row r="2474" s="48" customFormat="1" ht="12.75"/>
    <row r="2475" s="48" customFormat="1" ht="12.75"/>
    <row r="2476" s="48" customFormat="1" ht="12.75"/>
    <row r="2477" s="48" customFormat="1" ht="12.75"/>
    <row r="2478" s="48" customFormat="1" ht="12.75"/>
    <row r="2479" s="48" customFormat="1" ht="12.75"/>
    <row r="2480" s="48" customFormat="1" ht="12.75"/>
    <row r="2481" s="48" customFormat="1" ht="12.75"/>
    <row r="2482" s="48" customFormat="1" ht="12.75"/>
    <row r="2483" s="48" customFormat="1" ht="12.75"/>
    <row r="2484" s="48" customFormat="1" ht="12.75"/>
    <row r="2485" s="48" customFormat="1" ht="12.75"/>
    <row r="2486" s="48" customFormat="1" ht="12.75"/>
    <row r="2487" s="48" customFormat="1" ht="12.75"/>
    <row r="2488" s="48" customFormat="1" ht="12.75"/>
    <row r="2489" s="48" customFormat="1" ht="12.75"/>
    <row r="2490" s="48" customFormat="1" ht="12.75"/>
    <row r="2491" s="48" customFormat="1" ht="12.75"/>
    <row r="2492" s="48" customFormat="1" ht="12.75"/>
    <row r="2493" s="48" customFormat="1" ht="12.75"/>
    <row r="2494" s="48" customFormat="1" ht="12.75"/>
    <row r="2495" s="48" customFormat="1" ht="12.75"/>
    <row r="2496" s="48" customFormat="1" ht="12.75"/>
    <row r="2497" s="48" customFormat="1" ht="12.75"/>
    <row r="2498" s="48" customFormat="1" ht="12.75"/>
    <row r="2499" s="48" customFormat="1" ht="12.75"/>
    <row r="2500" s="48" customFormat="1" ht="12.75"/>
    <row r="2501" s="48" customFormat="1" ht="12.75"/>
    <row r="2502" s="48" customFormat="1" ht="12.75"/>
    <row r="2503" s="48" customFormat="1" ht="12.75"/>
    <row r="2504" s="48" customFormat="1" ht="12.75"/>
    <row r="2505" s="48" customFormat="1" ht="12.75"/>
    <row r="2506" s="48" customFormat="1" ht="12.75"/>
    <row r="2507" s="48" customFormat="1" ht="12.75"/>
    <row r="2508" s="48" customFormat="1" ht="12.75"/>
    <row r="2509" s="48" customFormat="1" ht="12.75"/>
    <row r="2510" s="48" customFormat="1" ht="12.75"/>
    <row r="2511" s="48" customFormat="1" ht="12.75"/>
    <row r="2512" s="48" customFormat="1" ht="12.75"/>
    <row r="2513" s="48" customFormat="1" ht="12.75"/>
    <row r="2514" s="48" customFormat="1" ht="12.75"/>
    <row r="2515" s="48" customFormat="1" ht="12.75"/>
    <row r="2516" s="48" customFormat="1" ht="12.75"/>
    <row r="2517" s="48" customFormat="1" ht="12.75"/>
    <row r="2518" s="48" customFormat="1" ht="12.75"/>
    <row r="2519" s="48" customFormat="1" ht="12.75"/>
    <row r="2520" s="48" customFormat="1" ht="12.75"/>
    <row r="2521" s="48" customFormat="1" ht="12.75"/>
    <row r="2522" s="48" customFormat="1" ht="12.75"/>
    <row r="2523" s="48" customFormat="1" ht="12.75"/>
    <row r="2524" s="48" customFormat="1" ht="12.75"/>
    <row r="2525" s="48" customFormat="1" ht="12.75"/>
    <row r="2526" s="48" customFormat="1" ht="12.75"/>
    <row r="2527" s="48" customFormat="1" ht="12.75"/>
    <row r="2528" s="48" customFormat="1" ht="12.75"/>
    <row r="2529" s="48" customFormat="1" ht="12.75"/>
    <row r="2530" s="48" customFormat="1" ht="12.75"/>
    <row r="2531" s="48" customFormat="1" ht="12.75"/>
    <row r="2532" s="48" customFormat="1" ht="12.75"/>
    <row r="2533" s="48" customFormat="1" ht="12.75"/>
    <row r="2534" s="48" customFormat="1" ht="12.75"/>
    <row r="2535" s="48" customFormat="1" ht="12.75"/>
    <row r="2536" s="48" customFormat="1" ht="12.75"/>
    <row r="2537" s="48" customFormat="1" ht="12.75"/>
    <row r="2538" s="48" customFormat="1" ht="12.75"/>
    <row r="2539" s="48" customFormat="1" ht="12.75"/>
    <row r="2540" s="48" customFormat="1" ht="12.75"/>
    <row r="2541" s="48" customFormat="1" ht="12.75"/>
    <row r="2542" s="48" customFormat="1" ht="12.75"/>
    <row r="2543" s="48" customFormat="1" ht="12.75"/>
    <row r="2544" s="48" customFormat="1" ht="12.75"/>
    <row r="2545" s="48" customFormat="1" ht="12.75"/>
    <row r="2546" s="48" customFormat="1" ht="12.75"/>
    <row r="2547" s="48" customFormat="1" ht="12.75"/>
    <row r="2548" s="48" customFormat="1" ht="12.75"/>
    <row r="2549" s="48" customFormat="1" ht="12.75"/>
    <row r="2550" s="48" customFormat="1" ht="12.75"/>
    <row r="2551" s="48" customFormat="1" ht="12.75"/>
    <row r="2552" s="48" customFormat="1" ht="12.75"/>
    <row r="2553" s="48" customFormat="1" ht="12.75"/>
    <row r="2554" s="48" customFormat="1" ht="12.75"/>
    <row r="2555" s="48" customFormat="1" ht="12.75"/>
    <row r="2556" s="48" customFormat="1" ht="12.75"/>
    <row r="2557" s="48" customFormat="1" ht="12.75"/>
    <row r="2558" s="48" customFormat="1" ht="12.75"/>
    <row r="2559" s="48" customFormat="1" ht="12.75"/>
    <row r="2560" s="48" customFormat="1" ht="12.75"/>
    <row r="2561" s="48" customFormat="1" ht="12.75"/>
    <row r="2562" s="48" customFormat="1" ht="12.75"/>
    <row r="2563" s="48" customFormat="1" ht="12.75"/>
    <row r="2564" s="48" customFormat="1" ht="12.75"/>
    <row r="2565" s="48" customFormat="1" ht="12.75"/>
    <row r="2566" s="48" customFormat="1" ht="12.75"/>
    <row r="2567" s="48" customFormat="1" ht="12.75"/>
    <row r="2568" s="48" customFormat="1" ht="12.75"/>
    <row r="2569" s="48" customFormat="1" ht="12.75"/>
    <row r="2570" s="48" customFormat="1" ht="12.75"/>
    <row r="2571" s="48" customFormat="1" ht="12.75"/>
    <row r="2572" s="48" customFormat="1" ht="12.75"/>
    <row r="2573" s="48" customFormat="1" ht="12.75"/>
    <row r="2574" s="48" customFormat="1" ht="12.75"/>
    <row r="2575" s="48" customFormat="1" ht="12.75"/>
    <row r="2576" s="48" customFormat="1" ht="12.75"/>
    <row r="2577" s="48" customFormat="1" ht="12.75"/>
    <row r="2578" s="48" customFormat="1" ht="12.75"/>
    <row r="2579" s="48" customFormat="1" ht="12.75"/>
    <row r="2580" s="48" customFormat="1" ht="12.75"/>
    <row r="2581" s="48" customFormat="1" ht="12.75"/>
    <row r="2582" s="48" customFormat="1" ht="12.75"/>
    <row r="2583" s="48" customFormat="1" ht="12.75"/>
    <row r="2584" s="48" customFormat="1" ht="12.75"/>
    <row r="2585" s="48" customFormat="1" ht="12.75"/>
    <row r="2586" s="48" customFormat="1" ht="12.75"/>
    <row r="2587" s="48" customFormat="1" ht="12.75"/>
    <row r="2588" s="48" customFormat="1" ht="12.75"/>
    <row r="2589" s="48" customFormat="1" ht="12.75"/>
    <row r="2590" s="48" customFormat="1" ht="12.75"/>
    <row r="2591" s="48" customFormat="1" ht="12.75"/>
    <row r="2592" s="48" customFormat="1" ht="12.75"/>
    <row r="2593" s="48" customFormat="1" ht="12.75"/>
    <row r="2594" s="48" customFormat="1" ht="12.75"/>
    <row r="2595" s="48" customFormat="1" ht="12.75"/>
    <row r="2596" s="48" customFormat="1" ht="12.75"/>
    <row r="2597" s="48" customFormat="1" ht="12.75"/>
    <row r="2598" s="48" customFormat="1" ht="12.75"/>
    <row r="2599" s="48" customFormat="1" ht="12.75"/>
    <row r="2600" s="48" customFormat="1" ht="12.75"/>
    <row r="2601" s="48" customFormat="1" ht="12.75"/>
    <row r="2602" s="48" customFormat="1" ht="12.75"/>
    <row r="2603" s="48" customFormat="1" ht="12.75"/>
    <row r="2604" s="48" customFormat="1" ht="12.75"/>
    <row r="2605" s="48" customFormat="1" ht="12.75"/>
    <row r="2606" s="48" customFormat="1" ht="12.75"/>
    <row r="2607" s="48" customFormat="1" ht="12.75"/>
    <row r="2608" s="48" customFormat="1" ht="12.75"/>
    <row r="2609" s="48" customFormat="1" ht="12.75"/>
    <row r="2610" s="48" customFormat="1" ht="12.75"/>
    <row r="2611" s="48" customFormat="1" ht="12.75"/>
    <row r="2612" s="48" customFormat="1" ht="12.75"/>
    <row r="2613" s="48" customFormat="1" ht="12.75"/>
    <row r="2614" s="48" customFormat="1" ht="12.75"/>
    <row r="2615" s="48" customFormat="1" ht="12.75"/>
    <row r="2616" s="48" customFormat="1" ht="12.75"/>
    <row r="2617" s="48" customFormat="1" ht="12.75"/>
    <row r="2618" s="48" customFormat="1" ht="12.75"/>
    <row r="2619" s="48" customFormat="1" ht="12.75"/>
    <row r="2620" s="48" customFormat="1" ht="12.75"/>
    <row r="2621" s="48" customFormat="1" ht="12.75"/>
    <row r="2622" s="48" customFormat="1" ht="12.75"/>
    <row r="2623" s="48" customFormat="1" ht="12.75"/>
    <row r="2624" s="48" customFormat="1" ht="12.75"/>
    <row r="2625" s="48" customFormat="1" ht="12.75"/>
    <row r="2626" s="48" customFormat="1" ht="12.75"/>
    <row r="2627" s="48" customFormat="1" ht="12.75"/>
    <row r="2628" s="48" customFormat="1" ht="12.75"/>
    <row r="2629" s="48" customFormat="1" ht="12.75"/>
    <row r="2630" s="48" customFormat="1" ht="12.75"/>
    <row r="2631" s="48" customFormat="1" ht="12.75"/>
    <row r="2632" s="48" customFormat="1" ht="12.75"/>
    <row r="2633" s="48" customFormat="1" ht="12.75"/>
    <row r="2634" s="48" customFormat="1" ht="12.75"/>
    <row r="2635" s="48" customFormat="1" ht="12.75"/>
    <row r="2636" s="48" customFormat="1" ht="12.75"/>
    <row r="2637" s="48" customFormat="1" ht="12.75"/>
    <row r="2638" s="48" customFormat="1" ht="12.75"/>
    <row r="2639" s="48" customFormat="1" ht="12.75"/>
    <row r="2640" s="48" customFormat="1" ht="12.75"/>
    <row r="2641" s="48" customFormat="1" ht="12.75"/>
    <row r="2642" s="48" customFormat="1" ht="12.75"/>
    <row r="2643" s="48" customFormat="1" ht="12.75"/>
    <row r="2644" s="48" customFormat="1" ht="12.75"/>
    <row r="2645" s="48" customFormat="1" ht="12.75"/>
    <row r="2646" s="48" customFormat="1" ht="12.75"/>
    <row r="2647" s="48" customFormat="1" ht="12.75"/>
    <row r="2648" s="48" customFormat="1" ht="12.75"/>
    <row r="2649" s="48" customFormat="1" ht="12.75"/>
    <row r="2650" s="48" customFormat="1" ht="12.75"/>
    <row r="2651" s="48" customFormat="1" ht="12.75"/>
    <row r="2652" s="48" customFormat="1" ht="12.75"/>
    <row r="2653" s="48" customFormat="1" ht="12.75"/>
    <row r="2654" s="48" customFormat="1" ht="12.75"/>
    <row r="2655" s="48" customFormat="1" ht="12.75"/>
    <row r="2656" s="48" customFormat="1" ht="12.75"/>
    <row r="2657" s="48" customFormat="1" ht="12.75"/>
    <row r="2658" s="48" customFormat="1" ht="12.75"/>
    <row r="2659" s="48" customFormat="1" ht="12.75"/>
    <row r="2660" s="48" customFormat="1" ht="12.75"/>
    <row r="2661" s="48" customFormat="1" ht="12.75"/>
    <row r="2662" s="48" customFormat="1" ht="12.75"/>
    <row r="2663" s="48" customFormat="1" ht="12.75"/>
    <row r="2664" s="48" customFormat="1" ht="12.75"/>
    <row r="2665" s="48" customFormat="1" ht="12.75"/>
    <row r="2666" s="48" customFormat="1" ht="12.75"/>
    <row r="2667" s="48" customFormat="1" ht="12.75"/>
    <row r="2668" s="48" customFormat="1" ht="12.75"/>
    <row r="2669" s="48" customFormat="1" ht="12.75"/>
    <row r="2670" s="48" customFormat="1" ht="12.75"/>
    <row r="2671" s="48" customFormat="1" ht="12.75"/>
    <row r="2672" s="48" customFormat="1" ht="12.75"/>
    <row r="2673" s="48" customFormat="1" ht="12.75"/>
    <row r="2674" s="48" customFormat="1" ht="12.75"/>
    <row r="2675" s="48" customFormat="1" ht="12.75"/>
    <row r="2676" s="48" customFormat="1" ht="12.75"/>
    <row r="2677" s="48" customFormat="1" ht="12.75"/>
    <row r="2678" s="48" customFormat="1" ht="12.75"/>
    <row r="2679" s="48" customFormat="1" ht="12.75"/>
    <row r="2680" s="48" customFormat="1" ht="12.75"/>
    <row r="2681" s="48" customFormat="1" ht="12.75"/>
    <row r="2682" s="48" customFormat="1" ht="12.75"/>
    <row r="2683" s="48" customFormat="1" ht="12.75"/>
    <row r="2684" s="48" customFormat="1" ht="12.75"/>
    <row r="2685" s="48" customFormat="1" ht="12.75"/>
    <row r="2686" s="48" customFormat="1" ht="12.75"/>
    <row r="2687" s="48" customFormat="1" ht="12.75"/>
    <row r="2688" s="48" customFormat="1" ht="12.75"/>
    <row r="2689" s="48" customFormat="1" ht="12.75"/>
    <row r="2690" s="48" customFormat="1" ht="12.75"/>
    <row r="2691" s="48" customFormat="1" ht="12.75"/>
    <row r="2692" s="48" customFormat="1" ht="12.75"/>
    <row r="2693" s="48" customFormat="1" ht="12.75"/>
    <row r="2694" s="48" customFormat="1" ht="12.75"/>
    <row r="2695" s="48" customFormat="1" ht="12.75"/>
    <row r="2696" s="48" customFormat="1" ht="12.75"/>
    <row r="2697" s="48" customFormat="1" ht="12.75"/>
    <row r="2698" s="48" customFormat="1" ht="12.75"/>
    <row r="2699" s="48" customFormat="1" ht="12.75"/>
    <row r="2700" s="48" customFormat="1" ht="12.75"/>
    <row r="2701" s="48" customFormat="1" ht="12.75"/>
    <row r="2702" s="48" customFormat="1" ht="12.75"/>
    <row r="2703" s="48" customFormat="1" ht="12.75"/>
    <row r="2704" s="48" customFormat="1" ht="12.75"/>
    <row r="2705" s="48" customFormat="1" ht="12.75"/>
    <row r="2706" s="48" customFormat="1" ht="12.75"/>
    <row r="2707" s="48" customFormat="1" ht="12.75"/>
    <row r="2708" s="48" customFormat="1" ht="12.75"/>
    <row r="2709" s="48" customFormat="1" ht="12.75"/>
    <row r="2710" s="48" customFormat="1" ht="12.75"/>
    <row r="2711" s="48" customFormat="1" ht="12.75"/>
    <row r="2712" s="48" customFormat="1" ht="12.75"/>
    <row r="2713" s="48" customFormat="1" ht="12.75"/>
    <row r="2714" s="48" customFormat="1" ht="12.75"/>
    <row r="2715" s="48" customFormat="1" ht="12.75"/>
    <row r="2716" s="48" customFormat="1" ht="12.75"/>
    <row r="2717" s="48" customFormat="1" ht="12.75"/>
    <row r="2718" s="48" customFormat="1" ht="12.75"/>
    <row r="2719" s="48" customFormat="1" ht="12.75"/>
    <row r="2720" s="48" customFormat="1" ht="12.75"/>
    <row r="2721" s="48" customFormat="1" ht="12.75"/>
    <row r="2722" s="48" customFormat="1" ht="12.75"/>
    <row r="2723" s="48" customFormat="1" ht="12.75"/>
    <row r="2724" s="48" customFormat="1" ht="12.75"/>
    <row r="2725" s="48" customFormat="1" ht="12.75"/>
    <row r="2726" s="48" customFormat="1" ht="12.75"/>
    <row r="2727" s="48" customFormat="1" ht="12.75"/>
    <row r="2728" s="48" customFormat="1" ht="12.75"/>
    <row r="2729" s="48" customFormat="1" ht="12.75"/>
    <row r="2730" s="48" customFormat="1" ht="12.75"/>
    <row r="2731" s="48" customFormat="1" ht="12.75"/>
    <row r="2732" s="48" customFormat="1" ht="12.75"/>
    <row r="2733" s="48" customFormat="1" ht="12.75"/>
    <row r="2734" s="48" customFormat="1" ht="12.75"/>
    <row r="2735" s="48" customFormat="1" ht="12.75"/>
    <row r="2736" s="48" customFormat="1" ht="12.75"/>
    <row r="2737" s="48" customFormat="1" ht="12.75"/>
    <row r="2738" s="48" customFormat="1" ht="12.75"/>
    <row r="2739" s="48" customFormat="1" ht="12.75"/>
    <row r="2740" s="48" customFormat="1" ht="12.75"/>
    <row r="2741" s="48" customFormat="1" ht="12.75"/>
    <row r="2742" s="48" customFormat="1" ht="12.75"/>
    <row r="2743" s="48" customFormat="1" ht="12.75"/>
    <row r="2744" s="48" customFormat="1" ht="12.75"/>
    <row r="2745" s="48" customFormat="1" ht="12.75"/>
    <row r="2746" s="48" customFormat="1" ht="12.75"/>
    <row r="2747" s="48" customFormat="1" ht="12.75"/>
    <row r="2748" s="48" customFormat="1" ht="12.75"/>
    <row r="2749" s="48" customFormat="1" ht="12.75"/>
    <row r="2750" s="48" customFormat="1" ht="12.75"/>
    <row r="2751" s="48" customFormat="1" ht="12.75"/>
    <row r="2752" s="48" customFormat="1" ht="12.75"/>
    <row r="2753" s="48" customFormat="1" ht="12.75"/>
    <row r="2754" s="48" customFormat="1" ht="12.75"/>
    <row r="2755" s="48" customFormat="1" ht="12.75"/>
    <row r="2756" s="48" customFormat="1" ht="12.75"/>
    <row r="2757" s="48" customFormat="1" ht="12.75"/>
    <row r="2758" s="48" customFormat="1" ht="12.75"/>
    <row r="2759" s="48" customFormat="1" ht="12.75"/>
    <row r="2760" s="48" customFormat="1" ht="12.75"/>
    <row r="2761" s="48" customFormat="1" ht="12.75"/>
    <row r="2762" s="48" customFormat="1" ht="12.75"/>
    <row r="2763" s="48" customFormat="1" ht="12.75"/>
    <row r="2764" s="48" customFormat="1" ht="12.75"/>
    <row r="2765" s="48" customFormat="1" ht="12.75"/>
    <row r="2766" s="48" customFormat="1" ht="12.75"/>
    <row r="2767" s="48" customFormat="1" ht="12.75"/>
    <row r="2768" s="48" customFormat="1" ht="12.75"/>
    <row r="2769" s="48" customFormat="1" ht="12.75"/>
    <row r="2770" s="48" customFormat="1" ht="12.75"/>
    <row r="2771" s="48" customFormat="1" ht="12.75"/>
    <row r="2772" s="48" customFormat="1" ht="12.75"/>
    <row r="2773" s="48" customFormat="1" ht="12.75"/>
    <row r="2774" s="48" customFormat="1" ht="12.75"/>
    <row r="2775" s="48" customFormat="1" ht="12.75"/>
    <row r="2776" s="48" customFormat="1" ht="12.75"/>
    <row r="2777" s="48" customFormat="1" ht="12.75"/>
    <row r="2778" s="48" customFormat="1" ht="12.75"/>
    <row r="2779" s="48" customFormat="1" ht="12.75"/>
    <row r="2780" s="48" customFormat="1" ht="12.75"/>
    <row r="2781" s="48" customFormat="1" ht="12.75"/>
    <row r="2782" s="48" customFormat="1" ht="12.75"/>
    <row r="2783" s="48" customFormat="1" ht="12.75"/>
    <row r="2784" s="48" customFormat="1" ht="12.75"/>
    <row r="2785" s="48" customFormat="1" ht="12.75"/>
    <row r="2786" s="48" customFormat="1" ht="12.75"/>
    <row r="2787" s="48" customFormat="1" ht="12.75"/>
    <row r="2788" s="48" customFormat="1" ht="12.75"/>
    <row r="2789" s="48" customFormat="1" ht="12.75"/>
    <row r="2790" s="48" customFormat="1" ht="12.75"/>
    <row r="2791" s="48" customFormat="1" ht="12.75"/>
    <row r="2792" s="48" customFormat="1" ht="12.75"/>
    <row r="2793" s="48" customFormat="1" ht="12.75"/>
    <row r="2794" s="48" customFormat="1" ht="12.75"/>
    <row r="2795" s="48" customFormat="1" ht="12.75"/>
    <row r="2796" s="48" customFormat="1" ht="12.75"/>
    <row r="2797" s="48" customFormat="1" ht="12.75"/>
    <row r="2798" s="48" customFormat="1" ht="12.75"/>
    <row r="2799" s="48" customFormat="1" ht="12.75"/>
    <row r="2800" s="48" customFormat="1" ht="12.75"/>
    <row r="2801" s="48" customFormat="1" ht="12.75"/>
    <row r="2802" s="48" customFormat="1" ht="12.75"/>
    <row r="2803" s="48" customFormat="1" ht="12.75"/>
    <row r="2804" s="48" customFormat="1" ht="12.75"/>
    <row r="2805" s="48" customFormat="1" ht="12.75"/>
    <row r="2806" s="48" customFormat="1" ht="12.75"/>
    <row r="2807" s="48" customFormat="1" ht="12.75"/>
    <row r="2808" s="48" customFormat="1" ht="12.75"/>
    <row r="2809" s="48" customFormat="1" ht="12.75"/>
    <row r="2810" s="48" customFormat="1" ht="12.75"/>
    <row r="2811" s="48" customFormat="1" ht="12.75"/>
    <row r="2812" s="48" customFormat="1" ht="12.75"/>
    <row r="2813" s="48" customFormat="1" ht="12.75"/>
    <row r="2814" s="48" customFormat="1" ht="12.75"/>
    <row r="2815" s="48" customFormat="1" ht="12.75"/>
    <row r="2816" s="48" customFormat="1" ht="12.75"/>
    <row r="2817" s="48" customFormat="1" ht="12.75"/>
    <row r="2818" s="48" customFormat="1" ht="12.75"/>
    <row r="2819" s="48" customFormat="1" ht="12.75"/>
    <row r="2820" s="48" customFormat="1" ht="12.75"/>
    <row r="2821" s="48" customFormat="1" ht="12.75"/>
    <row r="2822" s="48" customFormat="1" ht="12.75"/>
    <row r="2823" s="48" customFormat="1" ht="12.75"/>
    <row r="2824" s="48" customFormat="1" ht="12.75"/>
    <row r="2825" s="48" customFormat="1" ht="12.75"/>
    <row r="2826" s="48" customFormat="1" ht="12.75"/>
    <row r="2827" s="48" customFormat="1" ht="12.75"/>
    <row r="2828" s="48" customFormat="1" ht="12.75"/>
    <row r="2829" s="48" customFormat="1" ht="12.75"/>
    <row r="2830" s="48" customFormat="1" ht="12.75"/>
    <row r="2831" s="48" customFormat="1" ht="12.75"/>
    <row r="2832" s="48" customFormat="1" ht="12.75"/>
    <row r="2833" s="48" customFormat="1" ht="12.75"/>
    <row r="2834" s="48" customFormat="1" ht="12.75"/>
    <row r="2835" s="48" customFormat="1" ht="12.75"/>
    <row r="2836" s="48" customFormat="1" ht="12.75"/>
    <row r="2837" s="48" customFormat="1" ht="12.75"/>
    <row r="2838" s="48" customFormat="1" ht="12.75"/>
    <row r="2839" s="48" customFormat="1" ht="12.75"/>
    <row r="2840" s="48" customFormat="1" ht="12.75"/>
    <row r="2841" s="48" customFormat="1" ht="12.75"/>
    <row r="2842" s="48" customFormat="1" ht="12.75"/>
    <row r="2843" s="48" customFormat="1" ht="12.75"/>
    <row r="2844" s="48" customFormat="1" ht="12.75"/>
    <row r="2845" s="48" customFormat="1" ht="12.75"/>
    <row r="2846" s="48" customFormat="1" ht="12.75"/>
    <row r="2847" s="48" customFormat="1" ht="12.75"/>
    <row r="2848" s="48" customFormat="1" ht="12.75"/>
    <row r="2849" s="48" customFormat="1" ht="12.75"/>
    <row r="2850" s="48" customFormat="1" ht="12.75"/>
    <row r="2851" s="48" customFormat="1" ht="12.75"/>
    <row r="2852" s="48" customFormat="1" ht="12.75"/>
    <row r="2853" s="48" customFormat="1" ht="12.75"/>
    <row r="2854" s="48" customFormat="1" ht="12.75"/>
    <row r="2855" s="48" customFormat="1" ht="12.75"/>
    <row r="2856" s="48" customFormat="1" ht="12.75"/>
    <row r="2857" s="48" customFormat="1" ht="12.75"/>
    <row r="2858" s="48" customFormat="1" ht="12.75"/>
    <row r="2859" s="48" customFormat="1" ht="12.75"/>
    <row r="2860" s="48" customFormat="1" ht="12.75"/>
    <row r="2861" s="48" customFormat="1" ht="12.75"/>
    <row r="2862" s="48" customFormat="1" ht="12.75"/>
    <row r="2863" s="48" customFormat="1" ht="12.75"/>
    <row r="2864" s="48" customFormat="1" ht="12.75"/>
    <row r="2865" s="48" customFormat="1" ht="12.75"/>
    <row r="2866" s="48" customFormat="1" ht="12.75"/>
    <row r="2867" s="48" customFormat="1" ht="12.75"/>
    <row r="2868" s="48" customFormat="1" ht="12.75"/>
    <row r="2869" s="48" customFormat="1" ht="12.75"/>
    <row r="2870" s="48" customFormat="1" ht="12.75"/>
    <row r="2871" s="48" customFormat="1" ht="12.75"/>
    <row r="2872" s="48" customFormat="1" ht="12.75"/>
    <row r="2873" s="48" customFormat="1" ht="12.75"/>
    <row r="2874" s="48" customFormat="1" ht="12.75"/>
    <row r="2875" s="48" customFormat="1" ht="12.75"/>
    <row r="2876" s="48" customFormat="1" ht="12.75"/>
    <row r="2877" s="48" customFormat="1" ht="12.75"/>
    <row r="2878" s="48" customFormat="1" ht="12.75"/>
    <row r="2879" s="48" customFormat="1" ht="12.75"/>
    <row r="2880" s="48" customFormat="1" ht="12.75"/>
    <row r="2881" s="48" customFormat="1" ht="12.75"/>
    <row r="2882" s="48" customFormat="1" ht="12.75"/>
    <row r="2883" s="48" customFormat="1" ht="12.75"/>
    <row r="2884" s="48" customFormat="1" ht="12.75"/>
    <row r="2885" s="48" customFormat="1" ht="12.75"/>
    <row r="2886" s="48" customFormat="1" ht="12.75"/>
    <row r="2887" s="48" customFormat="1" ht="12.75"/>
    <row r="2888" s="48" customFormat="1" ht="12.75"/>
    <row r="2889" s="48" customFormat="1" ht="12.75"/>
    <row r="2890" s="48" customFormat="1" ht="12.75"/>
    <row r="2891" s="48" customFormat="1" ht="12.75"/>
    <row r="2892" s="48" customFormat="1" ht="12.75"/>
    <row r="2893" s="48" customFormat="1" ht="12.75"/>
    <row r="2894" s="48" customFormat="1" ht="12.75"/>
    <row r="2895" s="48" customFormat="1" ht="12.75"/>
    <row r="2896" s="48" customFormat="1" ht="12.75"/>
    <row r="2897" s="48" customFormat="1" ht="12.75"/>
    <row r="2898" s="48" customFormat="1" ht="12.75"/>
    <row r="2899" s="48" customFormat="1" ht="12.75"/>
    <row r="2900" s="48" customFormat="1" ht="12.75"/>
    <row r="2901" s="48" customFormat="1" ht="12.75"/>
    <row r="2902" s="48" customFormat="1" ht="12.75"/>
    <row r="2903" s="48" customFormat="1" ht="12.75"/>
    <row r="2904" s="48" customFormat="1" ht="12.75"/>
    <row r="2905" s="48" customFormat="1" ht="12.75"/>
    <row r="2906" s="48" customFormat="1" ht="12.75"/>
    <row r="2907" s="48" customFormat="1" ht="12.75"/>
    <row r="2908" s="48" customFormat="1" ht="12.75"/>
    <row r="2909" s="48" customFormat="1" ht="12.75"/>
    <row r="2910" s="48" customFormat="1" ht="12.75"/>
    <row r="2911" s="48" customFormat="1" ht="12.75"/>
    <row r="2912" s="48" customFormat="1" ht="12.75"/>
    <row r="2913" s="48" customFormat="1" ht="12.75"/>
    <row r="2914" s="48" customFormat="1" ht="12.75"/>
    <row r="2915" s="48" customFormat="1" ht="12.75"/>
    <row r="2916" s="48" customFormat="1" ht="12.75"/>
    <row r="2917" s="48" customFormat="1" ht="12.75"/>
    <row r="2918" s="48" customFormat="1" ht="12.75"/>
    <row r="2919" s="48" customFormat="1" ht="12.75"/>
    <row r="2920" s="48" customFormat="1" ht="12.75"/>
    <row r="2921" s="48" customFormat="1" ht="12.75"/>
    <row r="2922" s="48" customFormat="1" ht="12.75"/>
    <row r="2923" s="48" customFormat="1" ht="12.75"/>
    <row r="2924" s="48" customFormat="1" ht="12.75"/>
    <row r="2925" s="48" customFormat="1" ht="12.75"/>
    <row r="2926" s="48" customFormat="1" ht="12.75"/>
    <row r="2927" s="48" customFormat="1" ht="12.75"/>
    <row r="2928" s="48" customFormat="1" ht="12.75"/>
    <row r="2929" s="48" customFormat="1" ht="12.75"/>
    <row r="2930" s="48" customFormat="1" ht="12.75"/>
    <row r="2931" s="48" customFormat="1" ht="12.75"/>
    <row r="2932" s="48" customFormat="1" ht="12.75"/>
    <row r="2933" s="48" customFormat="1" ht="12.75"/>
    <row r="2934" s="48" customFormat="1" ht="12.75"/>
    <row r="2935" s="48" customFormat="1" ht="12.75"/>
    <row r="2936" s="48" customFormat="1" ht="12.75"/>
    <row r="2937" s="48" customFormat="1" ht="12.75"/>
    <row r="2938" s="48" customFormat="1" ht="12.75"/>
    <row r="2939" s="48" customFormat="1" ht="12.75"/>
    <row r="2940" s="48" customFormat="1" ht="12.75"/>
    <row r="2941" s="48" customFormat="1" ht="12.75"/>
    <row r="2942" s="48" customFormat="1" ht="12.75"/>
    <row r="2943" s="48" customFormat="1" ht="12.75"/>
    <row r="2944" s="48" customFormat="1" ht="12.75"/>
    <row r="2945" s="48" customFormat="1" ht="12.75"/>
    <row r="2946" s="48" customFormat="1" ht="12.75"/>
    <row r="2947" s="48" customFormat="1" ht="12.75"/>
    <row r="2948" s="48" customFormat="1" ht="12.75"/>
    <row r="2949" s="48" customFormat="1" ht="12.75"/>
    <row r="2950" s="48" customFormat="1" ht="12.75"/>
    <row r="2951" s="48" customFormat="1" ht="12.75"/>
    <row r="2952" s="48" customFormat="1" ht="12.75"/>
    <row r="2953" s="48" customFormat="1" ht="12.75"/>
    <row r="2954" s="48" customFormat="1" ht="12.75"/>
    <row r="2955" s="48" customFormat="1" ht="12.75"/>
    <row r="2956" s="48" customFormat="1" ht="12.75"/>
    <row r="2957" s="48" customFormat="1" ht="12.75"/>
    <row r="2958" s="48" customFormat="1" ht="12.75"/>
    <row r="2959" s="48" customFormat="1" ht="12.75"/>
    <row r="2960" s="48" customFormat="1" ht="12.75"/>
    <row r="2961" s="48" customFormat="1" ht="12.75"/>
    <row r="2962" s="48" customFormat="1" ht="12.75"/>
    <row r="2963" s="48" customFormat="1" ht="12.75"/>
    <row r="2964" s="48" customFormat="1" ht="12.75"/>
    <row r="2965" s="48" customFormat="1" ht="12.75"/>
    <row r="2966" s="48" customFormat="1" ht="12.75"/>
    <row r="2967" s="48" customFormat="1" ht="12.75"/>
    <row r="2968" s="48" customFormat="1" ht="12.75"/>
    <row r="2969" s="48" customFormat="1" ht="12.75"/>
    <row r="2970" s="48" customFormat="1" ht="12.75"/>
    <row r="2971" s="48" customFormat="1" ht="12.75"/>
    <row r="2972" s="48" customFormat="1" ht="12.75"/>
    <row r="2973" s="48" customFormat="1" ht="12.75"/>
    <row r="2974" s="48" customFormat="1" ht="12.75"/>
    <row r="2975" s="48" customFormat="1" ht="12.75"/>
    <row r="2976" s="48" customFormat="1" ht="12.75"/>
    <row r="2977" s="48" customFormat="1" ht="12.75"/>
    <row r="2978" s="48" customFormat="1" ht="12.75"/>
    <row r="2979" s="48" customFormat="1" ht="12.75"/>
    <row r="2980" s="48" customFormat="1" ht="12.75"/>
    <row r="2981" s="48" customFormat="1" ht="12.75"/>
    <row r="2982" s="48" customFormat="1" ht="12.75"/>
    <row r="2983" s="48" customFormat="1" ht="12.75"/>
    <row r="2984" s="48" customFormat="1" ht="12.75"/>
    <row r="2985" s="48" customFormat="1" ht="12.75"/>
    <row r="2986" s="48" customFormat="1" ht="12.75"/>
    <row r="2987" s="48" customFormat="1" ht="12.75"/>
    <row r="2988" s="48" customFormat="1" ht="12.75"/>
    <row r="2989" s="48" customFormat="1" ht="12.75"/>
    <row r="2990" s="48" customFormat="1" ht="12.75"/>
    <row r="2991" s="48" customFormat="1" ht="12.75"/>
    <row r="2992" s="48" customFormat="1" ht="12.75"/>
    <row r="2993" s="48" customFormat="1" ht="12.75"/>
    <row r="2994" s="48" customFormat="1" ht="12.75"/>
    <row r="2995" s="48" customFormat="1" ht="12.75"/>
    <row r="2996" s="48" customFormat="1" ht="12.75"/>
    <row r="2997" s="48" customFormat="1" ht="12.75"/>
    <row r="2998" s="48" customFormat="1" ht="12.75"/>
    <row r="2999" s="48" customFormat="1" ht="12.75"/>
    <row r="3000" s="48" customFormat="1" ht="12.75"/>
    <row r="3001" s="48" customFormat="1" ht="12.75"/>
    <row r="3002" s="48" customFormat="1" ht="12.75"/>
    <row r="3003" s="48" customFormat="1" ht="12.75"/>
    <row r="3004" s="48" customFormat="1" ht="12.75"/>
    <row r="3005" s="48" customFormat="1" ht="12.75"/>
    <row r="3006" s="48" customFormat="1" ht="12.75"/>
    <row r="3007" s="48" customFormat="1" ht="12.75"/>
    <row r="3008" s="48" customFormat="1" ht="12.75"/>
    <row r="3009" s="48" customFormat="1" ht="12.75"/>
    <row r="3010" s="48" customFormat="1" ht="12.75"/>
    <row r="3011" s="48" customFormat="1" ht="12.75"/>
    <row r="3012" s="48" customFormat="1" ht="12.75"/>
    <row r="3013" s="48" customFormat="1" ht="12.75"/>
    <row r="3014" s="48" customFormat="1" ht="12.75"/>
    <row r="3015" s="48" customFormat="1" ht="12.75"/>
    <row r="3016" s="48" customFormat="1" ht="12.75"/>
    <row r="3017" s="48" customFormat="1" ht="12.75"/>
    <row r="3018" s="48" customFormat="1" ht="12.75"/>
    <row r="3019" s="48" customFormat="1" ht="12.75"/>
    <row r="3020" s="48" customFormat="1" ht="12.75"/>
    <row r="3021" s="48" customFormat="1" ht="12.75"/>
    <row r="3022" s="48" customFormat="1" ht="12.75"/>
    <row r="3023" s="48" customFormat="1" ht="12.75"/>
    <row r="3024" s="48" customFormat="1" ht="12.75"/>
    <row r="3025" s="48" customFormat="1" ht="12.75"/>
    <row r="3026" s="48" customFormat="1" ht="12.75"/>
    <row r="3027" s="48" customFormat="1" ht="12.75"/>
    <row r="3028" s="48" customFormat="1" ht="12.75"/>
    <row r="3029" s="48" customFormat="1" ht="12.75"/>
    <row r="3030" s="48" customFormat="1" ht="12.75"/>
    <row r="3031" s="48" customFormat="1" ht="12.75"/>
    <row r="3032" s="48" customFormat="1" ht="12.75"/>
    <row r="3033" s="48" customFormat="1" ht="12.75"/>
    <row r="3034" s="48" customFormat="1" ht="12.75"/>
    <row r="3035" s="48" customFormat="1" ht="12.75"/>
    <row r="3036" s="48" customFormat="1" ht="12.75"/>
    <row r="3037" s="48" customFormat="1" ht="12.75"/>
    <row r="3038" s="48" customFormat="1" ht="12.75"/>
    <row r="3039" s="48" customFormat="1" ht="12.75"/>
    <row r="3040" s="48" customFormat="1" ht="12.75"/>
    <row r="3041" s="48" customFormat="1" ht="12.75"/>
    <row r="3042" s="48" customFormat="1" ht="12.75"/>
    <row r="3043" s="48" customFormat="1" ht="12.75"/>
    <row r="3044" s="48" customFormat="1" ht="12.75"/>
    <row r="3045" s="48" customFormat="1" ht="12.75"/>
    <row r="3046" s="48" customFormat="1" ht="12.75"/>
    <row r="3047" s="48" customFormat="1" ht="12.75"/>
    <row r="3048" s="48" customFormat="1" ht="12.75"/>
    <row r="3049" s="48" customFormat="1" ht="12.75"/>
    <row r="3050" s="48" customFormat="1" ht="12.75"/>
    <row r="3051" s="48" customFormat="1" ht="12.75"/>
    <row r="3052" s="48" customFormat="1" ht="12.75"/>
    <row r="3053" s="48" customFormat="1" ht="12.75"/>
    <row r="3054" s="48" customFormat="1" ht="12.75"/>
    <row r="3055" s="48" customFormat="1" ht="12.75"/>
    <row r="3056" s="48" customFormat="1" ht="12.75"/>
    <row r="3057" s="48" customFormat="1" ht="12.75"/>
    <row r="3058" s="48" customFormat="1" ht="12.75"/>
    <row r="3059" s="48" customFormat="1" ht="12.75"/>
    <row r="3060" s="48" customFormat="1" ht="12.75"/>
    <row r="3061" s="48" customFormat="1" ht="12.75"/>
    <row r="3062" s="48" customFormat="1" ht="12.75"/>
    <row r="3063" s="48" customFormat="1" ht="12.75"/>
    <row r="3064" s="48" customFormat="1" ht="12.75"/>
    <row r="3065" s="48" customFormat="1" ht="12.75"/>
    <row r="3066" s="48" customFormat="1" ht="12.75"/>
    <row r="3067" s="48" customFormat="1" ht="12.75"/>
    <row r="3068" s="48" customFormat="1" ht="12.75"/>
    <row r="3069" s="48" customFormat="1" ht="12.75"/>
    <row r="3070" s="48" customFormat="1" ht="12.75"/>
    <row r="3071" s="48" customFormat="1" ht="12.75"/>
    <row r="3072" s="48" customFormat="1" ht="12.75"/>
    <row r="3073" s="48" customFormat="1" ht="12.75"/>
    <row r="3074" s="48" customFormat="1" ht="12.75"/>
    <row r="3075" s="48" customFormat="1" ht="12.75"/>
    <row r="3076" s="48" customFormat="1" ht="12.75"/>
    <row r="3077" s="48" customFormat="1" ht="12.75"/>
    <row r="3078" s="48" customFormat="1" ht="12.75"/>
    <row r="3079" s="48" customFormat="1" ht="12.75"/>
    <row r="3080" s="48" customFormat="1" ht="12.75"/>
    <row r="3081" s="48" customFormat="1" ht="12.75"/>
    <row r="3082" s="48" customFormat="1" ht="12.75"/>
    <row r="3083" s="48" customFormat="1" ht="12.75"/>
    <row r="3084" s="48" customFormat="1" ht="12.75"/>
    <row r="3085" s="48" customFormat="1" ht="12.75"/>
    <row r="3086" s="48" customFormat="1" ht="12.75"/>
    <row r="3087" s="48" customFormat="1" ht="12.75"/>
    <row r="3088" s="48" customFormat="1" ht="12.75"/>
    <row r="3089" s="48" customFormat="1" ht="12.75"/>
    <row r="3090" s="48" customFormat="1" ht="12.75"/>
    <row r="3091" s="48" customFormat="1" ht="12.75"/>
    <row r="3092" s="48" customFormat="1" ht="12.75"/>
    <row r="3093" s="48" customFormat="1" ht="12.75"/>
    <row r="3094" s="48" customFormat="1" ht="12.75"/>
    <row r="3095" s="48" customFormat="1" ht="12.75"/>
    <row r="3096" s="48" customFormat="1" ht="12.75"/>
    <row r="3097" s="48" customFormat="1" ht="12.75"/>
    <row r="3098" s="48" customFormat="1" ht="12.75"/>
    <row r="3099" s="48" customFormat="1" ht="12.75"/>
    <row r="3100" s="48" customFormat="1" ht="12.75"/>
    <row r="3101" s="48" customFormat="1" ht="12.75"/>
    <row r="3102" s="48" customFormat="1" ht="12.75"/>
    <row r="3103" s="48" customFormat="1" ht="12.75"/>
    <row r="3104" s="48" customFormat="1" ht="12.75"/>
    <row r="3105" s="48" customFormat="1" ht="12.75"/>
    <row r="3106" s="48" customFormat="1" ht="12.75"/>
    <row r="3107" s="48" customFormat="1" ht="12.75"/>
    <row r="3108" s="48" customFormat="1" ht="12.75"/>
    <row r="3109" s="48" customFormat="1" ht="12.75"/>
    <row r="3110" s="48" customFormat="1" ht="12.75"/>
    <row r="3111" s="48" customFormat="1" ht="12.75"/>
    <row r="3112" s="48" customFormat="1" ht="12.75"/>
    <row r="3113" s="48" customFormat="1" ht="12.75"/>
    <row r="3114" s="48" customFormat="1" ht="12.75"/>
    <row r="3115" s="48" customFormat="1" ht="12.75"/>
    <row r="3116" s="48" customFormat="1" ht="12.75"/>
    <row r="3117" s="48" customFormat="1" ht="12.75"/>
    <row r="3118" s="48" customFormat="1" ht="12.75"/>
    <row r="3119" s="48" customFormat="1" ht="12.75"/>
    <row r="3120" s="48" customFormat="1" ht="12.75"/>
    <row r="3121" s="48" customFormat="1" ht="12.75"/>
    <row r="3122" s="48" customFormat="1" ht="12.75"/>
    <row r="3123" s="48" customFormat="1" ht="12.75"/>
    <row r="3124" s="48" customFormat="1" ht="12.75"/>
    <row r="3125" s="48" customFormat="1" ht="12.75"/>
    <row r="3126" s="48" customFormat="1" ht="12.75"/>
    <row r="3127" s="48" customFormat="1" ht="12.75"/>
    <row r="3128" s="48" customFormat="1" ht="12.75"/>
    <row r="3129" s="48" customFormat="1" ht="12.75"/>
    <row r="3130" s="48" customFormat="1" ht="12.75"/>
    <row r="3131" s="48" customFormat="1" ht="12.75"/>
    <row r="3132" s="48" customFormat="1" ht="12.75"/>
    <row r="3133" s="48" customFormat="1" ht="12.75"/>
    <row r="3134" s="48" customFormat="1" ht="12.75"/>
    <row r="3135" s="48" customFormat="1" ht="12.75"/>
    <row r="3136" s="48" customFormat="1" ht="12.75"/>
    <row r="3137" s="48" customFormat="1" ht="12.75"/>
    <row r="3138" s="48" customFormat="1" ht="12.75"/>
    <row r="3139" s="48" customFormat="1" ht="12.75"/>
    <row r="3140" s="48" customFormat="1" ht="12.75"/>
    <row r="3141" s="48" customFormat="1" ht="12.75"/>
    <row r="3142" s="48" customFormat="1" ht="12.75"/>
    <row r="3143" s="48" customFormat="1" ht="12.75"/>
    <row r="3144" s="48" customFormat="1" ht="12.75"/>
    <row r="3145" s="48" customFormat="1" ht="12.75"/>
    <row r="3146" s="48" customFormat="1" ht="12.75"/>
    <row r="3147" s="48" customFormat="1" ht="12.75"/>
    <row r="3148" s="48" customFormat="1" ht="12.75"/>
    <row r="3149" s="48" customFormat="1" ht="12.75"/>
    <row r="3150" s="48" customFormat="1" ht="12.75"/>
    <row r="3151" s="48" customFormat="1" ht="12.75"/>
    <row r="3152" s="48" customFormat="1" ht="12.75"/>
    <row r="3153" s="48" customFormat="1" ht="12.75"/>
    <row r="3154" s="48" customFormat="1" ht="12.75"/>
    <row r="3155" s="48" customFormat="1" ht="12.75"/>
    <row r="3156" s="48" customFormat="1" ht="12.75"/>
    <row r="3157" s="48" customFormat="1" ht="12.75"/>
    <row r="3158" s="48" customFormat="1" ht="12.75"/>
    <row r="3159" s="48" customFormat="1" ht="12.75"/>
    <row r="3160" s="48" customFormat="1" ht="12.75"/>
    <row r="3161" s="48" customFormat="1" ht="12.75"/>
    <row r="3162" s="48" customFormat="1" ht="12.75"/>
    <row r="3163" s="48" customFormat="1" ht="12.75"/>
    <row r="3164" s="48" customFormat="1" ht="12.75"/>
    <row r="3165" s="48" customFormat="1" ht="12.75"/>
    <row r="3166" s="48" customFormat="1" ht="12.75"/>
    <row r="3167" s="48" customFormat="1" ht="12.75"/>
    <row r="3168" s="48" customFormat="1" ht="12.75"/>
    <row r="3169" s="48" customFormat="1" ht="12.75"/>
    <row r="3170" s="48" customFormat="1" ht="12.75"/>
    <row r="3171" s="48" customFormat="1" ht="12.75"/>
    <row r="3172" s="48" customFormat="1" ht="12.75"/>
    <row r="3173" s="48" customFormat="1" ht="12.75"/>
    <row r="3174" s="48" customFormat="1" ht="12.75"/>
    <row r="3175" s="48" customFormat="1" ht="12.75"/>
    <row r="3176" s="48" customFormat="1" ht="12.75"/>
    <row r="3177" s="48" customFormat="1" ht="12.75"/>
    <row r="3178" s="48" customFormat="1" ht="12.75"/>
    <row r="3179" s="48" customFormat="1" ht="12.75"/>
    <row r="3180" s="48" customFormat="1" ht="12.75"/>
    <row r="3181" s="48" customFormat="1" ht="12.75"/>
    <row r="3182" s="48" customFormat="1" ht="12.75"/>
    <row r="3183" s="48" customFormat="1" ht="12.75"/>
    <row r="3184" s="48" customFormat="1" ht="12.75"/>
    <row r="3185" s="48" customFormat="1" ht="12.75"/>
    <row r="3186" s="48" customFormat="1" ht="12.75"/>
    <row r="3187" s="48" customFormat="1" ht="12.75"/>
    <row r="3188" s="48" customFormat="1" ht="12.75"/>
    <row r="3189" s="48" customFormat="1" ht="12.75"/>
    <row r="3190" s="48" customFormat="1" ht="12.75"/>
    <row r="3191" s="48" customFormat="1" ht="12.75"/>
    <row r="3192" s="48" customFormat="1" ht="12.75"/>
    <row r="3193" s="48" customFormat="1" ht="12.75"/>
    <row r="3194" s="48" customFormat="1" ht="12.75"/>
    <row r="3195" s="48" customFormat="1" ht="12.75"/>
    <row r="3196" s="48" customFormat="1" ht="12.75"/>
    <row r="3197" s="48" customFormat="1" ht="12.75"/>
    <row r="3198" s="48" customFormat="1" ht="12.75"/>
    <row r="3199" s="48" customFormat="1" ht="12.75"/>
    <row r="3200" s="48" customFormat="1" ht="12.75"/>
    <row r="3201" s="48" customFormat="1" ht="12.75"/>
    <row r="3202" s="48" customFormat="1" ht="12.75"/>
    <row r="3203" s="48" customFormat="1" ht="12.75"/>
    <row r="3204" s="48" customFormat="1" ht="12.75"/>
    <row r="3205" s="48" customFormat="1" ht="12.75"/>
    <row r="3206" s="48" customFormat="1" ht="12.75"/>
    <row r="3207" s="48" customFormat="1" ht="12.75"/>
    <row r="3208" s="48" customFormat="1" ht="12.75"/>
    <row r="3209" s="48" customFormat="1" ht="12.75"/>
    <row r="3210" s="48" customFormat="1" ht="12.75"/>
    <row r="3211" s="48" customFormat="1" ht="12.75"/>
    <row r="3212" s="48" customFormat="1" ht="12.75"/>
    <row r="3213" s="48" customFormat="1" ht="12.75"/>
    <row r="3214" s="48" customFormat="1" ht="12.75"/>
    <row r="3215" s="48" customFormat="1" ht="12.75"/>
    <row r="3216" s="48" customFormat="1" ht="12.75"/>
    <row r="3217" s="48" customFormat="1" ht="12.75"/>
    <row r="3218" s="48" customFormat="1" ht="12.75"/>
    <row r="3219" s="48" customFormat="1" ht="12.75"/>
    <row r="3220" s="48" customFormat="1" ht="12.75"/>
    <row r="3221" s="48" customFormat="1" ht="12.75"/>
    <row r="3222" s="48" customFormat="1" ht="12.75"/>
    <row r="3223" s="48" customFormat="1" ht="12.75"/>
    <row r="3224" s="48" customFormat="1" ht="12.75"/>
    <row r="3225" s="48" customFormat="1" ht="12.75"/>
    <row r="3226" s="48" customFormat="1" ht="12.75"/>
    <row r="3227" s="48" customFormat="1" ht="12.75"/>
    <row r="3228" s="48" customFormat="1" ht="12.75"/>
    <row r="3229" s="48" customFormat="1" ht="12.75"/>
    <row r="3230" s="48" customFormat="1" ht="12.75"/>
    <row r="3231" s="48" customFormat="1" ht="12.75"/>
    <row r="3232" s="48" customFormat="1" ht="12.75"/>
    <row r="3233" s="48" customFormat="1" ht="12.75"/>
    <row r="3234" s="48" customFormat="1" ht="12.75"/>
    <row r="3235" s="48" customFormat="1" ht="12.75"/>
    <row r="3236" s="48" customFormat="1" ht="12.75"/>
    <row r="3237" s="48" customFormat="1" ht="12.75"/>
    <row r="3238" s="48" customFormat="1" ht="12.75"/>
    <row r="3239" s="48" customFormat="1" ht="12.75"/>
    <row r="3240" s="48" customFormat="1" ht="12.75"/>
    <row r="3241" s="48" customFormat="1" ht="12.75"/>
    <row r="3242" s="48" customFormat="1" ht="12.75"/>
    <row r="3243" s="48" customFormat="1" ht="12.75"/>
    <row r="3244" s="48" customFormat="1" ht="12.75"/>
    <row r="3245" s="48" customFormat="1" ht="12.75"/>
    <row r="3246" s="48" customFormat="1" ht="12.75"/>
    <row r="3247" s="48" customFormat="1" ht="12.75"/>
    <row r="3248" s="48" customFormat="1" ht="12.75"/>
    <row r="3249" s="48" customFormat="1" ht="12.75"/>
    <row r="3250" s="48" customFormat="1" ht="12.75"/>
    <row r="3251" s="48" customFormat="1" ht="12.75"/>
    <row r="3252" s="48" customFormat="1" ht="12.75"/>
    <row r="3253" s="48" customFormat="1" ht="12.75"/>
    <row r="3254" s="48" customFormat="1" ht="12.75"/>
    <row r="3255" s="48" customFormat="1" ht="12.75"/>
    <row r="3256" s="48" customFormat="1" ht="12.75"/>
    <row r="3257" s="48" customFormat="1" ht="12.75"/>
    <row r="3258" s="48" customFormat="1" ht="12.75"/>
    <row r="3259" s="48" customFormat="1" ht="12.75"/>
    <row r="3260" s="48" customFormat="1" ht="12.75"/>
    <row r="3261" s="48" customFormat="1" ht="12.75"/>
    <row r="3262" s="48" customFormat="1" ht="12.75"/>
    <row r="3263" s="48" customFormat="1" ht="12.75"/>
    <row r="3264" s="48" customFormat="1" ht="12.75"/>
    <row r="3265" s="48" customFormat="1" ht="12.75"/>
    <row r="3266" s="48" customFormat="1" ht="12.75"/>
    <row r="3267" s="48" customFormat="1" ht="12.75"/>
    <row r="3268" s="48" customFormat="1" ht="12.75"/>
    <row r="3269" s="48" customFormat="1" ht="12.75"/>
    <row r="3270" s="48" customFormat="1" ht="12.75"/>
    <row r="3271" s="48" customFormat="1" ht="12.75"/>
    <row r="3272" s="48" customFormat="1" ht="12.75"/>
    <row r="3273" s="48" customFormat="1" ht="12.75"/>
    <row r="3274" s="48" customFormat="1" ht="12.75"/>
    <row r="3275" s="48" customFormat="1" ht="12.75"/>
    <row r="3276" s="48" customFormat="1" ht="12.75"/>
    <row r="3277" s="48" customFormat="1" ht="12.75"/>
    <row r="3278" s="48" customFormat="1" ht="12.75"/>
    <row r="3279" s="48" customFormat="1" ht="12.75"/>
    <row r="3280" s="48" customFormat="1" ht="12.75"/>
    <row r="3281" s="48" customFormat="1" ht="12.75"/>
    <row r="3282" s="48" customFormat="1" ht="12.75"/>
    <row r="3283" s="48" customFormat="1" ht="12.75"/>
    <row r="3284" s="48" customFormat="1" ht="12.75"/>
    <row r="3285" s="48" customFormat="1" ht="12.75"/>
    <row r="3286" s="48" customFormat="1" ht="12.75"/>
    <row r="3287" s="48" customFormat="1" ht="12.75"/>
    <row r="3288" s="48" customFormat="1" ht="12.75"/>
    <row r="3289" s="48" customFormat="1" ht="12.75"/>
    <row r="3290" s="48" customFormat="1" ht="12.75"/>
    <row r="3291" s="48" customFormat="1" ht="12.75"/>
    <row r="3292" s="48" customFormat="1" ht="12.75"/>
    <row r="3293" s="48" customFormat="1" ht="12.75"/>
    <row r="3294" s="48" customFormat="1" ht="12.75"/>
    <row r="3295" s="48" customFormat="1" ht="12.75"/>
    <row r="3296" s="48" customFormat="1" ht="12.75"/>
    <row r="3297" s="48" customFormat="1" ht="12.75"/>
    <row r="3298" s="48" customFormat="1" ht="12.75"/>
    <row r="3299" s="48" customFormat="1" ht="12.75"/>
    <row r="3300" s="48" customFormat="1" ht="12.75"/>
    <row r="3301" s="48" customFormat="1" ht="12.75"/>
    <row r="3302" s="48" customFormat="1" ht="12.75"/>
    <row r="3303" s="48" customFormat="1" ht="12.75"/>
    <row r="3304" s="48" customFormat="1" ht="12.75"/>
    <row r="3305" s="48" customFormat="1" ht="12.75"/>
    <row r="3306" s="48" customFormat="1" ht="12.75"/>
    <row r="3307" s="48" customFormat="1" ht="12.75"/>
    <row r="3308" s="48" customFormat="1" ht="12.75"/>
    <row r="3309" s="48" customFormat="1" ht="12.75"/>
    <row r="3310" s="48" customFormat="1" ht="12.75"/>
    <row r="3311" s="48" customFormat="1" ht="12.75"/>
    <row r="3312" s="48" customFormat="1" ht="12.75"/>
    <row r="3313" s="48" customFormat="1" ht="12.75"/>
    <row r="3314" s="48" customFormat="1" ht="12.75"/>
    <row r="3315" s="48" customFormat="1" ht="12.75"/>
    <row r="3316" s="48" customFormat="1" ht="12.75"/>
    <row r="3317" s="48" customFormat="1" ht="12.75"/>
    <row r="3318" s="48" customFormat="1" ht="12.75"/>
    <row r="3319" s="48" customFormat="1" ht="12.75"/>
    <row r="3320" s="48" customFormat="1" ht="12.75"/>
    <row r="3321" s="48" customFormat="1" ht="12.75"/>
    <row r="3322" s="48" customFormat="1" ht="12.75"/>
    <row r="3323" s="48" customFormat="1" ht="12.75"/>
    <row r="3324" s="48" customFormat="1" ht="12.75"/>
    <row r="3325" s="48" customFormat="1" ht="12.75"/>
    <row r="3326" s="48" customFormat="1" ht="12.75"/>
    <row r="3327" s="48" customFormat="1" ht="12.75"/>
    <row r="3328" s="48" customFormat="1" ht="12.75"/>
    <row r="3329" s="48" customFormat="1" ht="12.75"/>
    <row r="3330" s="48" customFormat="1" ht="12.75"/>
    <row r="3331" s="48" customFormat="1" ht="12.75"/>
    <row r="3332" s="48" customFormat="1" ht="12.75"/>
    <row r="3333" s="48" customFormat="1" ht="12.75"/>
    <row r="3334" s="48" customFormat="1" ht="12.75"/>
    <row r="3335" s="48" customFormat="1" ht="12.75"/>
    <row r="3336" s="48" customFormat="1" ht="12.75"/>
    <row r="3337" s="48" customFormat="1" ht="12.75"/>
    <row r="3338" s="48" customFormat="1" ht="12.75"/>
    <row r="3339" s="48" customFormat="1" ht="12.75"/>
    <row r="3340" s="48" customFormat="1" ht="12.75"/>
    <row r="3341" s="48" customFormat="1" ht="12.75"/>
    <row r="3342" s="48" customFormat="1" ht="12.75"/>
    <row r="3343" s="48" customFormat="1" ht="12.75"/>
    <row r="3344" s="48" customFormat="1" ht="12.75"/>
    <row r="3345" s="48" customFormat="1" ht="12.75"/>
    <row r="3346" s="48" customFormat="1" ht="12.75"/>
    <row r="3347" s="48" customFormat="1" ht="12.75"/>
    <row r="3348" s="48" customFormat="1" ht="12.75"/>
    <row r="3349" s="48" customFormat="1" ht="12.75"/>
    <row r="3350" s="48" customFormat="1" ht="12.75"/>
    <row r="3351" s="48" customFormat="1" ht="12.75"/>
    <row r="3352" s="48" customFormat="1" ht="12.75"/>
    <row r="3353" s="48" customFormat="1" ht="12.75"/>
    <row r="3354" s="48" customFormat="1" ht="12.75"/>
    <row r="3355" s="48" customFormat="1" ht="12.75"/>
    <row r="3356" s="48" customFormat="1" ht="12.75"/>
    <row r="3357" s="48" customFormat="1" ht="12.75"/>
    <row r="3358" s="48" customFormat="1" ht="12.75"/>
    <row r="3359" s="48" customFormat="1" ht="12.75"/>
    <row r="3360" s="48" customFormat="1" ht="12.75"/>
    <row r="3361" s="48" customFormat="1" ht="12.75"/>
    <row r="3362" s="48" customFormat="1" ht="12.75"/>
    <row r="3363" s="48" customFormat="1" ht="12.75"/>
    <row r="3364" s="48" customFormat="1" ht="12.75"/>
    <row r="3365" s="48" customFormat="1" ht="12.75"/>
    <row r="3366" s="48" customFormat="1" ht="12.75"/>
    <row r="3367" s="48" customFormat="1" ht="12.75"/>
    <row r="3368" s="48" customFormat="1" ht="12.75"/>
    <row r="3369" s="48" customFormat="1" ht="12.75"/>
    <row r="3370" s="48" customFormat="1" ht="12.75"/>
    <row r="3371" s="48" customFormat="1" ht="12.75"/>
    <row r="3372" s="48" customFormat="1" ht="12.75"/>
    <row r="3373" s="48" customFormat="1" ht="12.75"/>
    <row r="3374" s="48" customFormat="1" ht="12.75"/>
    <row r="3375" s="48" customFormat="1" ht="12.75"/>
    <row r="3376" s="48" customFormat="1" ht="12.75"/>
    <row r="3377" s="48" customFormat="1" ht="12.75"/>
    <row r="3378" s="48" customFormat="1" ht="12.75"/>
    <row r="3379" s="48" customFormat="1" ht="12.75"/>
    <row r="3380" s="48" customFormat="1" ht="12.75"/>
    <row r="3381" s="48" customFormat="1" ht="12.75"/>
    <row r="3382" s="48" customFormat="1" ht="12.75"/>
    <row r="3383" s="48" customFormat="1" ht="12.75"/>
    <row r="3384" s="48" customFormat="1" ht="12.75"/>
    <row r="3385" s="48" customFormat="1" ht="12.75"/>
    <row r="3386" s="48" customFormat="1" ht="12.75"/>
    <row r="3387" s="48" customFormat="1" ht="12.75"/>
    <row r="3388" s="48" customFormat="1" ht="12.75"/>
    <row r="3389" s="48" customFormat="1" ht="12.75"/>
    <row r="3390" s="48" customFormat="1" ht="12.75"/>
    <row r="3391" s="48" customFormat="1" ht="12.75"/>
    <row r="3392" s="48" customFormat="1" ht="12.75"/>
    <row r="3393" s="48" customFormat="1" ht="12.75"/>
    <row r="3394" s="48" customFormat="1" ht="12.75"/>
    <row r="3395" s="48" customFormat="1" ht="12.75"/>
    <row r="3396" s="48" customFormat="1" ht="12.75"/>
    <row r="3397" s="48" customFormat="1" ht="12.75"/>
    <row r="3398" s="48" customFormat="1" ht="12.75"/>
    <row r="3399" s="48" customFormat="1" ht="12.75"/>
    <row r="3400" s="48" customFormat="1" ht="12.75"/>
    <row r="3401" s="48" customFormat="1" ht="12.75"/>
    <row r="3402" s="48" customFormat="1" ht="12.75"/>
    <row r="3403" s="48" customFormat="1" ht="12.75"/>
    <row r="3404" s="48" customFormat="1" ht="12.75"/>
    <row r="3405" s="48" customFormat="1" ht="12.75"/>
    <row r="3406" s="48" customFormat="1" ht="12.75"/>
    <row r="3407" s="48" customFormat="1" ht="12.75"/>
    <row r="3408" s="48" customFormat="1" ht="12.75"/>
    <row r="3409" s="48" customFormat="1" ht="12.75"/>
    <row r="3410" s="48" customFormat="1" ht="12.75"/>
    <row r="3411" s="48" customFormat="1" ht="12.75"/>
    <row r="3412" s="48" customFormat="1" ht="12.75"/>
    <row r="3413" s="48" customFormat="1" ht="12.75"/>
    <row r="3414" s="48" customFormat="1" ht="12.75"/>
    <row r="3415" s="48" customFormat="1" ht="12.75"/>
    <row r="3416" s="48" customFormat="1" ht="12.75"/>
    <row r="3417" s="48" customFormat="1" ht="12.75"/>
    <row r="3418" s="48" customFormat="1" ht="12.75"/>
    <row r="3419" s="48" customFormat="1" ht="12.75"/>
    <row r="3420" s="48" customFormat="1" ht="12.75"/>
    <row r="3421" s="48" customFormat="1" ht="12.75"/>
    <row r="3422" s="48" customFormat="1" ht="12.75"/>
    <row r="3423" s="48" customFormat="1" ht="12.75"/>
    <row r="3424" s="48" customFormat="1" ht="12.75"/>
    <row r="3425" s="48" customFormat="1" ht="12.75"/>
    <row r="3426" s="48" customFormat="1" ht="12.75"/>
    <row r="3427" s="48" customFormat="1" ht="12.75"/>
    <row r="3428" s="48" customFormat="1" ht="12.75"/>
    <row r="3429" s="48" customFormat="1" ht="12.75"/>
    <row r="3430" s="48" customFormat="1" ht="12.75"/>
    <row r="3431" s="48" customFormat="1" ht="12.75"/>
    <row r="3432" s="48" customFormat="1" ht="12.75"/>
    <row r="3433" s="48" customFormat="1" ht="12.75"/>
    <row r="3434" s="48" customFormat="1" ht="12.75"/>
    <row r="3435" s="48" customFormat="1" ht="12.75"/>
    <row r="3436" s="48" customFormat="1" ht="12.75"/>
    <row r="3437" s="48" customFormat="1" ht="12.75"/>
    <row r="3438" s="48" customFormat="1" ht="12.75"/>
    <row r="3439" s="48" customFormat="1" ht="12.75"/>
    <row r="3440" s="48" customFormat="1" ht="12.75"/>
    <row r="3441" s="48" customFormat="1" ht="12.75"/>
    <row r="3442" s="48" customFormat="1" ht="12.75"/>
    <row r="3443" s="48" customFormat="1" ht="12.75"/>
    <row r="3444" s="48" customFormat="1" ht="12.75"/>
    <row r="3445" s="48" customFormat="1" ht="12.75"/>
    <row r="3446" s="48" customFormat="1" ht="12.75"/>
    <row r="3447" s="48" customFormat="1" ht="12.75"/>
    <row r="3448" s="48" customFormat="1" ht="12.75"/>
    <row r="3449" s="48" customFormat="1" ht="12.75"/>
    <row r="3450" s="48" customFormat="1" ht="12.75"/>
    <row r="3451" s="48" customFormat="1" ht="12.75"/>
    <row r="3452" s="48" customFormat="1" ht="12.75"/>
    <row r="3453" s="48" customFormat="1" ht="12.75"/>
    <row r="3454" s="48" customFormat="1" ht="12.75"/>
    <row r="3455" s="48" customFormat="1" ht="12.75"/>
    <row r="3456" s="48" customFormat="1" ht="12.75"/>
    <row r="3457" s="48" customFormat="1" ht="12.75"/>
    <row r="3458" s="48" customFormat="1" ht="12.75"/>
    <row r="3459" s="48" customFormat="1" ht="12.75"/>
    <row r="3460" s="48" customFormat="1" ht="12.75"/>
    <row r="3461" s="48" customFormat="1" ht="12.75"/>
    <row r="3462" s="48" customFormat="1" ht="12.75"/>
    <row r="3463" s="48" customFormat="1" ht="12.75"/>
    <row r="3464" s="48" customFormat="1" ht="12.75"/>
    <row r="3465" s="48" customFormat="1" ht="12.75"/>
    <row r="3466" s="48" customFormat="1" ht="12.75"/>
    <row r="3467" s="48" customFormat="1" ht="12.75"/>
    <row r="3468" s="48" customFormat="1" ht="12.75"/>
    <row r="3469" s="48" customFormat="1" ht="12.75"/>
    <row r="3470" s="48" customFormat="1" ht="12.75"/>
    <row r="3471" s="48" customFormat="1" ht="12.75"/>
    <row r="3472" s="48" customFormat="1" ht="12.75"/>
    <row r="3473" s="48" customFormat="1" ht="12.75"/>
    <row r="3474" s="48" customFormat="1" ht="12.75"/>
    <row r="3475" s="48" customFormat="1" ht="12.75"/>
    <row r="3476" s="48" customFormat="1" ht="12.75"/>
    <row r="3477" s="48" customFormat="1" ht="12.75"/>
    <row r="3478" s="48" customFormat="1" ht="12.75"/>
    <row r="3479" s="48" customFormat="1" ht="12.75"/>
    <row r="3480" s="48" customFormat="1" ht="12.75"/>
    <row r="3481" s="48" customFormat="1" ht="12.75"/>
    <row r="3482" s="48" customFormat="1" ht="12.75"/>
    <row r="3483" s="48" customFormat="1" ht="12.75"/>
    <row r="3484" s="48" customFormat="1" ht="12.75"/>
    <row r="3485" s="48" customFormat="1" ht="12.75"/>
    <row r="3486" s="48" customFormat="1" ht="12.75"/>
    <row r="3487" s="48" customFormat="1" ht="12.75"/>
    <row r="3488" s="48" customFormat="1" ht="12.75"/>
    <row r="3489" s="48" customFormat="1" ht="12.75"/>
    <row r="3490" s="48" customFormat="1" ht="12.75"/>
    <row r="3491" s="48" customFormat="1" ht="12.75"/>
    <row r="3492" s="48" customFormat="1" ht="12.75"/>
    <row r="3493" s="48" customFormat="1" ht="12.75"/>
    <row r="3494" s="48" customFormat="1" ht="12.75"/>
    <row r="3495" s="48" customFormat="1" ht="12.75"/>
    <row r="3496" s="48" customFormat="1" ht="12.75"/>
    <row r="3497" s="48" customFormat="1" ht="12.75"/>
    <row r="3498" s="48" customFormat="1" ht="12.75"/>
    <row r="3499" s="48" customFormat="1" ht="12.75"/>
    <row r="3500" s="48" customFormat="1" ht="12.75"/>
    <row r="3501" s="48" customFormat="1" ht="12.75"/>
    <row r="3502" s="48" customFormat="1" ht="12.75"/>
    <row r="3503" s="48" customFormat="1" ht="12.75"/>
    <row r="3504" s="48" customFormat="1" ht="12.75"/>
    <row r="3505" s="48" customFormat="1" ht="12.75"/>
    <row r="3506" s="48" customFormat="1" ht="12.75"/>
    <row r="3507" s="48" customFormat="1" ht="12.75"/>
    <row r="3508" s="48" customFormat="1" ht="12.75"/>
    <row r="3509" s="48" customFormat="1" ht="12.75"/>
    <row r="3510" s="48" customFormat="1" ht="12.75"/>
    <row r="3511" s="48" customFormat="1" ht="12.75"/>
    <row r="3512" s="48" customFormat="1" ht="12.75"/>
    <row r="3513" s="48" customFormat="1" ht="12.75"/>
    <row r="3514" s="48" customFormat="1" ht="12.75"/>
    <row r="3515" s="48" customFormat="1" ht="12.75"/>
    <row r="3516" s="48" customFormat="1" ht="12.75"/>
    <row r="3517" s="48" customFormat="1" ht="12.75"/>
    <row r="3518" s="48" customFormat="1" ht="12.75"/>
    <row r="3519" s="48" customFormat="1" ht="12.75"/>
    <row r="3520" s="48" customFormat="1" ht="12.75"/>
    <row r="3521" s="48" customFormat="1" ht="12.75"/>
    <row r="3522" s="48" customFormat="1" ht="12.75"/>
    <row r="3523" s="48" customFormat="1" ht="12.75"/>
    <row r="3524" s="48" customFormat="1" ht="12.75"/>
    <row r="3525" s="48" customFormat="1" ht="12.75"/>
    <row r="3526" s="48" customFormat="1" ht="12.75"/>
    <row r="3527" s="48" customFormat="1" ht="12.75"/>
    <row r="3528" s="48" customFormat="1" ht="12.75"/>
    <row r="3529" s="48" customFormat="1" ht="12.75"/>
    <row r="3530" s="48" customFormat="1" ht="12.75"/>
    <row r="3531" s="48" customFormat="1" ht="12.75"/>
    <row r="3532" s="48" customFormat="1" ht="12.75"/>
    <row r="3533" s="48" customFormat="1" ht="12.75"/>
    <row r="3534" s="48" customFormat="1" ht="12.75"/>
    <row r="3535" s="48" customFormat="1" ht="12.75"/>
    <row r="3536" s="48" customFormat="1" ht="12.75"/>
    <row r="3537" s="48" customFormat="1" ht="12.75"/>
    <row r="3538" s="48" customFormat="1" ht="12.75"/>
    <row r="3539" s="48" customFormat="1" ht="12.75"/>
    <row r="3540" s="48" customFormat="1" ht="12.75"/>
    <row r="3541" s="48" customFormat="1" ht="12.75"/>
    <row r="3542" s="48" customFormat="1" ht="12.75"/>
    <row r="3543" s="48" customFormat="1" ht="12.75"/>
    <row r="3544" s="48" customFormat="1" ht="12.75"/>
    <row r="3545" s="48" customFormat="1" ht="12.75"/>
    <row r="3546" s="48" customFormat="1" ht="12.75"/>
    <row r="3547" s="48" customFormat="1" ht="12.75"/>
    <row r="3548" s="48" customFormat="1" ht="12.75"/>
    <row r="3549" s="48" customFormat="1" ht="12.75"/>
    <row r="3550" s="48" customFormat="1" ht="12.75"/>
    <row r="3551" s="48" customFormat="1" ht="12.75"/>
    <row r="3552" s="48" customFormat="1" ht="12.75"/>
    <row r="3553" s="48" customFormat="1" ht="12.75"/>
    <row r="3554" s="48" customFormat="1" ht="12.75"/>
    <row r="3555" s="48" customFormat="1" ht="12.75"/>
    <row r="3556" s="48" customFormat="1" ht="12.75"/>
    <row r="3557" s="48" customFormat="1" ht="12.75"/>
    <row r="3558" s="48" customFormat="1" ht="12.75"/>
    <row r="3559" s="48" customFormat="1" ht="12.75"/>
    <row r="3560" s="48" customFormat="1" ht="12.75"/>
    <row r="3561" s="48" customFormat="1" ht="12.75"/>
    <row r="3562" s="48" customFormat="1" ht="12.75"/>
    <row r="3563" s="48" customFormat="1" ht="12.75"/>
    <row r="3564" s="48" customFormat="1" ht="12.75"/>
    <row r="3565" s="48" customFormat="1" ht="12.75"/>
    <row r="3566" s="48" customFormat="1" ht="12.75"/>
    <row r="3567" s="48" customFormat="1" ht="12.75"/>
    <row r="3568" s="48" customFormat="1" ht="12.75"/>
    <row r="3569" s="48" customFormat="1" ht="12.75"/>
    <row r="3570" s="48" customFormat="1" ht="12.75"/>
    <row r="3571" s="48" customFormat="1" ht="12.75"/>
    <row r="3572" s="48" customFormat="1" ht="12.75"/>
    <row r="3573" s="48" customFormat="1" ht="12.75"/>
    <row r="3574" s="48" customFormat="1" ht="12.75"/>
    <row r="3575" s="48" customFormat="1" ht="12.75"/>
    <row r="3576" s="48" customFormat="1" ht="12.75"/>
    <row r="3577" s="48" customFormat="1" ht="12.75"/>
    <row r="3578" s="48" customFormat="1" ht="12.75"/>
    <row r="3579" s="48" customFormat="1" ht="12.75"/>
    <row r="3580" s="48" customFormat="1" ht="12.75"/>
    <row r="3581" s="48" customFormat="1" ht="12.75"/>
    <row r="3582" s="48" customFormat="1" ht="12.75"/>
    <row r="3583" s="48" customFormat="1" ht="12.75"/>
    <row r="3584" s="48" customFormat="1" ht="12.75"/>
    <row r="3585" s="48" customFormat="1" ht="12.75"/>
    <row r="3586" s="48" customFormat="1" ht="12.75"/>
    <row r="3587" s="48" customFormat="1" ht="12.75"/>
    <row r="3588" s="48" customFormat="1" ht="12.75"/>
    <row r="3589" s="48" customFormat="1" ht="12.75"/>
    <row r="3590" s="48" customFormat="1" ht="12.75"/>
    <row r="3591" s="48" customFormat="1" ht="12.75"/>
    <row r="3592" s="48" customFormat="1" ht="12.75"/>
    <row r="3593" s="48" customFormat="1" ht="12.75"/>
    <row r="3594" s="48" customFormat="1" ht="12.75"/>
    <row r="3595" s="48" customFormat="1" ht="12.75"/>
    <row r="3596" s="48" customFormat="1" ht="12.75"/>
    <row r="3597" s="48" customFormat="1" ht="12.75"/>
    <row r="3598" s="48" customFormat="1" ht="12.75"/>
    <row r="3599" s="48" customFormat="1" ht="12.75"/>
    <row r="3600" s="48" customFormat="1" ht="12.75"/>
    <row r="3601" s="48" customFormat="1" ht="12.75"/>
    <row r="3602" s="48" customFormat="1" ht="12.75"/>
    <row r="3603" s="48" customFormat="1" ht="12.75"/>
    <row r="3604" s="48" customFormat="1" ht="12.75"/>
    <row r="3605" s="48" customFormat="1" ht="12.75"/>
    <row r="3606" s="48" customFormat="1" ht="12.75"/>
    <row r="3607" s="48" customFormat="1" ht="12.75"/>
    <row r="3608" s="48" customFormat="1" ht="12.75"/>
    <row r="3609" s="48" customFormat="1" ht="12.75"/>
    <row r="3610" s="48" customFormat="1" ht="12.75"/>
    <row r="3611" s="48" customFormat="1" ht="12.75"/>
    <row r="3612" s="48" customFormat="1" ht="12.75"/>
    <row r="3613" s="48" customFormat="1" ht="12.75"/>
    <row r="3614" s="48" customFormat="1" ht="12.75"/>
    <row r="3615" s="48" customFormat="1" ht="12.75"/>
    <row r="3616" s="48" customFormat="1" ht="12.75"/>
    <row r="3617" s="48" customFormat="1" ht="12.75"/>
    <row r="3618" s="48" customFormat="1" ht="12.75"/>
    <row r="3619" s="48" customFormat="1" ht="12.75"/>
    <row r="3620" s="48" customFormat="1" ht="12.75"/>
    <row r="3621" s="48" customFormat="1" ht="12.75"/>
    <row r="3622" s="48" customFormat="1" ht="12.75"/>
    <row r="3623" s="48" customFormat="1" ht="12.75"/>
    <row r="3624" s="48" customFormat="1" ht="12.75"/>
    <row r="3625" s="48" customFormat="1" ht="12.75"/>
    <row r="3626" s="48" customFormat="1" ht="12.75"/>
    <row r="3627" s="48" customFormat="1" ht="12.75"/>
    <row r="3628" s="48" customFormat="1" ht="12.75"/>
    <row r="3629" s="48" customFormat="1" ht="12.75"/>
    <row r="3630" s="48" customFormat="1" ht="12.75"/>
    <row r="3631" s="48" customFormat="1" ht="12.75"/>
    <row r="3632" s="48" customFormat="1" ht="12.75"/>
    <row r="3633" s="48" customFormat="1" ht="12.75"/>
    <row r="3634" s="48" customFormat="1" ht="12.75"/>
    <row r="3635" s="48" customFormat="1" ht="12.75"/>
    <row r="3636" s="48" customFormat="1" ht="12.75"/>
    <row r="3637" s="48" customFormat="1" ht="12.75"/>
    <row r="3638" s="48" customFormat="1" ht="12.75"/>
    <row r="3639" s="48" customFormat="1" ht="12.75"/>
    <row r="3640" s="48" customFormat="1" ht="12.75"/>
    <row r="3641" s="48" customFormat="1" ht="12.75"/>
    <row r="3642" s="48" customFormat="1" ht="12.75"/>
    <row r="3643" s="48" customFormat="1" ht="12.75"/>
    <row r="3644" s="48" customFormat="1" ht="12.75"/>
    <row r="3645" s="48" customFormat="1" ht="12.75"/>
    <row r="3646" s="48" customFormat="1" ht="12.75"/>
    <row r="3647" s="48" customFormat="1" ht="12.75"/>
    <row r="3648" s="48" customFormat="1" ht="12.75"/>
    <row r="3649" s="48" customFormat="1" ht="12.75"/>
    <row r="3650" s="48" customFormat="1" ht="12.75"/>
    <row r="3651" s="48" customFormat="1" ht="12.75"/>
    <row r="3652" s="48" customFormat="1" ht="12.75"/>
    <row r="3653" s="48" customFormat="1" ht="12.75"/>
    <row r="3654" s="48" customFormat="1" ht="12.75"/>
    <row r="3655" s="48" customFormat="1" ht="12.75"/>
    <row r="3656" s="48" customFormat="1" ht="12.75"/>
    <row r="3657" s="48" customFormat="1" ht="12.75"/>
    <row r="3658" s="48" customFormat="1" ht="12.75"/>
    <row r="3659" s="48" customFormat="1" ht="12.75"/>
    <row r="3660" s="48" customFormat="1" ht="12.75"/>
    <row r="3661" s="48" customFormat="1" ht="12.75"/>
    <row r="3662" s="48" customFormat="1" ht="12.75"/>
    <row r="3663" s="48" customFormat="1" ht="12.75"/>
    <row r="3664" s="48" customFormat="1" ht="12.75"/>
    <row r="3665" s="48" customFormat="1" ht="12.75"/>
    <row r="3666" s="48" customFormat="1" ht="12.75"/>
    <row r="3667" s="48" customFormat="1" ht="12.75"/>
    <row r="3668" s="48" customFormat="1" ht="12.75"/>
    <row r="3669" s="48" customFormat="1" ht="12.75"/>
    <row r="3670" s="48" customFormat="1" ht="12.75"/>
    <row r="3671" s="48" customFormat="1" ht="12.75"/>
    <row r="3672" s="48" customFormat="1" ht="12.75"/>
    <row r="3673" s="48" customFormat="1" ht="12.75"/>
    <row r="3674" s="48" customFormat="1" ht="12.75"/>
    <row r="3675" s="48" customFormat="1" ht="12.75"/>
    <row r="3676" s="48" customFormat="1" ht="12.75"/>
    <row r="3677" s="48" customFormat="1" ht="12.75"/>
    <row r="3678" s="48" customFormat="1" ht="12.75"/>
    <row r="3679" s="48" customFormat="1" ht="12.75"/>
    <row r="3680" s="48" customFormat="1" ht="12.75"/>
    <row r="3681" s="48" customFormat="1" ht="12.75"/>
    <row r="3682" s="48" customFormat="1" ht="12.75"/>
    <row r="3683" s="48" customFormat="1" ht="12.75"/>
    <row r="3684" s="48" customFormat="1" ht="12.75"/>
    <row r="3685" s="48" customFormat="1" ht="12.75"/>
    <row r="3686" s="48" customFormat="1" ht="12.75"/>
    <row r="3687" s="48" customFormat="1" ht="12.75"/>
    <row r="3688" s="48" customFormat="1" ht="12.75"/>
    <row r="3689" s="48" customFormat="1" ht="12.75"/>
    <row r="3690" s="48" customFormat="1" ht="12.75"/>
    <row r="3691" s="48" customFormat="1" ht="12.75"/>
    <row r="3692" s="48" customFormat="1" ht="12.75"/>
    <row r="3693" s="48" customFormat="1" ht="12.75"/>
    <row r="3694" s="48" customFormat="1" ht="12.75"/>
    <row r="3695" s="48" customFormat="1" ht="12.75"/>
    <row r="3696" s="48" customFormat="1" ht="12.75"/>
    <row r="3697" s="48" customFormat="1" ht="12.75"/>
    <row r="3698" s="48" customFormat="1" ht="12.75"/>
    <row r="3699" s="48" customFormat="1" ht="12.75"/>
    <row r="3700" s="48" customFormat="1" ht="12.75"/>
    <row r="3701" s="48" customFormat="1" ht="12.75"/>
    <row r="3702" s="48" customFormat="1" ht="12.75"/>
    <row r="3703" s="48" customFormat="1" ht="12.75"/>
    <row r="3704" s="48" customFormat="1" ht="12.75"/>
    <row r="3705" s="48" customFormat="1" ht="12.75"/>
    <row r="3706" s="48" customFormat="1" ht="12.75"/>
    <row r="3707" s="48" customFormat="1" ht="12.75"/>
    <row r="3708" s="48" customFormat="1" ht="12.75"/>
    <row r="3709" s="48" customFormat="1" ht="12.75"/>
    <row r="3710" s="48" customFormat="1" ht="12.75"/>
    <row r="3711" s="48" customFormat="1" ht="12.75"/>
    <row r="3712" s="48" customFormat="1" ht="12.75"/>
    <row r="3713" s="48" customFormat="1" ht="12.75"/>
    <row r="3714" s="48" customFormat="1" ht="12.75"/>
    <row r="3715" s="48" customFormat="1" ht="12.75"/>
    <row r="3716" s="48" customFormat="1" ht="12.75"/>
    <row r="3717" s="48" customFormat="1" ht="12.75"/>
    <row r="3718" s="48" customFormat="1" ht="12.75"/>
    <row r="3719" s="48" customFormat="1" ht="12.75"/>
    <row r="3720" s="48" customFormat="1" ht="12.75"/>
    <row r="3721" s="48" customFormat="1" ht="12.75"/>
    <row r="3722" s="48" customFormat="1" ht="12.75"/>
    <row r="3723" s="48" customFormat="1" ht="12.75"/>
    <row r="3724" s="48" customFormat="1" ht="12.75"/>
    <row r="3725" s="48" customFormat="1" ht="12.75"/>
    <row r="3726" s="48" customFormat="1" ht="12.75"/>
    <row r="3727" s="48" customFormat="1" ht="12.75"/>
    <row r="3728" s="48" customFormat="1" ht="12.75"/>
    <row r="3729" s="48" customFormat="1" ht="12.75"/>
    <row r="3730" s="48" customFormat="1" ht="12.75"/>
    <row r="3731" s="48" customFormat="1" ht="12.75"/>
    <row r="3732" s="48" customFormat="1" ht="12.75"/>
    <row r="3733" s="48" customFormat="1" ht="12.75"/>
    <row r="3734" s="48" customFormat="1" ht="12.75"/>
    <row r="3735" s="48" customFormat="1" ht="12.75"/>
    <row r="3736" s="48" customFormat="1" ht="12.75"/>
    <row r="3737" s="48" customFormat="1" ht="12.75"/>
    <row r="3738" s="48" customFormat="1" ht="12.75"/>
    <row r="3739" s="48" customFormat="1" ht="12.75"/>
    <row r="3740" s="48" customFormat="1" ht="12.75"/>
    <row r="3741" s="48" customFormat="1" ht="12.75"/>
    <row r="3742" s="48" customFormat="1" ht="12.75"/>
    <row r="3743" s="48" customFormat="1" ht="12.75"/>
    <row r="3744" s="48" customFormat="1" ht="12.75"/>
    <row r="3745" s="48" customFormat="1" ht="12.75"/>
    <row r="3746" s="48" customFormat="1" ht="12.75"/>
    <row r="3747" s="48" customFormat="1" ht="12.75"/>
    <row r="3748" s="48" customFormat="1" ht="12.75"/>
    <row r="3749" s="48" customFormat="1" ht="12.75"/>
    <row r="3750" s="48" customFormat="1" ht="12.75"/>
    <row r="3751" s="48" customFormat="1" ht="12.75"/>
    <row r="3752" s="48" customFormat="1" ht="12.75"/>
    <row r="3753" s="48" customFormat="1" ht="12.75"/>
    <row r="3754" s="48" customFormat="1" ht="12.75"/>
    <row r="3755" s="48" customFormat="1" ht="12.75"/>
    <row r="3756" s="48" customFormat="1" ht="12.75"/>
    <row r="3757" s="48" customFormat="1" ht="12.75"/>
    <row r="3758" s="48" customFormat="1" ht="12.75"/>
    <row r="3759" s="48" customFormat="1" ht="12.75"/>
    <row r="3760" s="48" customFormat="1" ht="12.75"/>
    <row r="3761" s="48" customFormat="1" ht="12.75"/>
    <row r="3762" s="48" customFormat="1" ht="12.75"/>
    <row r="3763" s="48" customFormat="1" ht="12.75"/>
    <row r="3764" s="48" customFormat="1" ht="12.75"/>
    <row r="3765" s="48" customFormat="1" ht="12.75"/>
    <row r="3766" s="48" customFormat="1" ht="12.75"/>
    <row r="3767" s="48" customFormat="1" ht="12.75"/>
    <row r="3768" s="48" customFormat="1" ht="12.75"/>
    <row r="3769" s="48" customFormat="1" ht="12.75"/>
    <row r="3770" s="48" customFormat="1" ht="12.75"/>
    <row r="3771" s="48" customFormat="1" ht="12.75"/>
    <row r="3772" s="48" customFormat="1" ht="12.75"/>
    <row r="3773" s="48" customFormat="1" ht="12.75"/>
    <row r="3774" s="48" customFormat="1" ht="12.75"/>
    <row r="3775" s="48" customFormat="1" ht="12.75"/>
    <row r="3776" s="48" customFormat="1" ht="12.75"/>
    <row r="3777" s="48" customFormat="1" ht="12.75"/>
    <row r="3778" s="48" customFormat="1" ht="12.75"/>
    <row r="3779" s="48" customFormat="1" ht="12.75"/>
    <row r="3780" s="48" customFormat="1" ht="12.75"/>
    <row r="3781" s="48" customFormat="1" ht="12.75"/>
    <row r="3782" s="48" customFormat="1" ht="12.75"/>
    <row r="3783" s="48" customFormat="1" ht="12.75"/>
    <row r="3784" s="48" customFormat="1" ht="12.75"/>
    <row r="3785" s="48" customFormat="1" ht="12.75"/>
    <row r="3786" s="48" customFormat="1" ht="12.75"/>
    <row r="3787" s="48" customFormat="1" ht="12.75"/>
    <row r="3788" s="48" customFormat="1" ht="12.75"/>
    <row r="3789" s="48" customFormat="1" ht="12.75"/>
    <row r="3790" s="48" customFormat="1" ht="12.75"/>
    <row r="3791" s="48" customFormat="1" ht="12.75"/>
    <row r="3792" s="48" customFormat="1" ht="12.75"/>
    <row r="3793" s="48" customFormat="1" ht="12.75"/>
    <row r="3794" s="48" customFormat="1" ht="12.75"/>
    <row r="3795" s="48" customFormat="1" ht="12.75"/>
    <row r="3796" s="48" customFormat="1" ht="12.75"/>
    <row r="3797" s="48" customFormat="1" ht="12.75"/>
    <row r="3798" s="48" customFormat="1" ht="12.75"/>
    <row r="3799" s="48" customFormat="1" ht="12.75"/>
    <row r="3800" s="48" customFormat="1" ht="12.75"/>
    <row r="3801" s="48" customFormat="1" ht="12.75"/>
    <row r="3802" s="48" customFormat="1" ht="12.75"/>
    <row r="3803" s="48" customFormat="1" ht="12.75"/>
    <row r="3804" s="48" customFormat="1" ht="12.75"/>
    <row r="3805" s="48" customFormat="1" ht="12.75"/>
    <row r="3806" s="48" customFormat="1" ht="12.75"/>
    <row r="3807" s="48" customFormat="1" ht="12.75"/>
    <row r="3808" s="48" customFormat="1" ht="12.75"/>
    <row r="3809" s="48" customFormat="1" ht="12.75"/>
    <row r="3810" s="48" customFormat="1" ht="12.75"/>
    <row r="3811" s="48" customFormat="1" ht="12.75"/>
    <row r="3812" s="48" customFormat="1" ht="12.75"/>
    <row r="3813" s="48" customFormat="1" ht="12.75"/>
    <row r="3814" s="48" customFormat="1" ht="12.75"/>
    <row r="3815" s="48" customFormat="1" ht="12.75"/>
    <row r="3816" s="48" customFormat="1" ht="12.75"/>
    <row r="3817" s="48" customFormat="1" ht="12.75"/>
    <row r="3818" s="48" customFormat="1" ht="12.75"/>
    <row r="3819" s="48" customFormat="1" ht="12.75"/>
    <row r="3820" s="48" customFormat="1" ht="12.75"/>
    <row r="3821" s="48" customFormat="1" ht="12.75"/>
    <row r="3822" s="48" customFormat="1" ht="12.75"/>
    <row r="3823" s="48" customFormat="1" ht="12.75"/>
    <row r="3824" s="48" customFormat="1" ht="12.75"/>
    <row r="3825" s="48" customFormat="1" ht="12.75"/>
    <row r="3826" s="48" customFormat="1" ht="12.75"/>
    <row r="3827" s="48" customFormat="1" ht="12.75"/>
    <row r="3828" s="48" customFormat="1" ht="12.75"/>
    <row r="3829" s="48" customFormat="1" ht="12.75"/>
    <row r="3830" s="48" customFormat="1" ht="12.75"/>
    <row r="3831" s="48" customFormat="1" ht="12.75"/>
    <row r="3832" s="48" customFormat="1" ht="12.75"/>
    <row r="3833" s="48" customFormat="1" ht="12.75"/>
    <row r="3834" s="48" customFormat="1" ht="12.75"/>
    <row r="3835" s="48" customFormat="1" ht="12.75"/>
    <row r="3836" s="48" customFormat="1" ht="12.75"/>
    <row r="3837" s="48" customFormat="1" ht="12.75"/>
    <row r="3838" s="48" customFormat="1" ht="12.75"/>
    <row r="3839" s="48" customFormat="1" ht="12.75"/>
    <row r="3840" s="48" customFormat="1" ht="12.75"/>
    <row r="3841" s="48" customFormat="1" ht="12.75"/>
    <row r="3842" s="48" customFormat="1" ht="12.75"/>
    <row r="3843" s="48" customFormat="1" ht="12.75"/>
    <row r="3844" s="48" customFormat="1" ht="12.75"/>
    <row r="3845" s="48" customFormat="1" ht="12.75"/>
    <row r="3846" s="48" customFormat="1" ht="12.75"/>
    <row r="3847" s="48" customFormat="1" ht="12.75"/>
    <row r="3848" s="48" customFormat="1" ht="12.75"/>
    <row r="3849" s="48" customFormat="1" ht="12.75"/>
    <row r="3850" s="48" customFormat="1" ht="12.75"/>
    <row r="3851" s="48" customFormat="1" ht="12.75"/>
    <row r="3852" s="48" customFormat="1" ht="12.75"/>
    <row r="3853" s="48" customFormat="1" ht="12.75"/>
    <row r="3854" s="48" customFormat="1" ht="12.75"/>
    <row r="3855" s="48" customFormat="1" ht="12.75"/>
    <row r="3856" s="48" customFormat="1" ht="12.75"/>
    <row r="3857" s="48" customFormat="1" ht="12.75"/>
    <row r="3858" s="48" customFormat="1" ht="12.75"/>
    <row r="3859" s="48" customFormat="1" ht="12.75"/>
    <row r="3860" s="48" customFormat="1" ht="12.75"/>
    <row r="3861" s="48" customFormat="1" ht="12.75"/>
    <row r="3862" s="48" customFormat="1" ht="12.75"/>
    <row r="3863" s="48" customFormat="1" ht="12.75"/>
    <row r="3864" s="48" customFormat="1" ht="12.75"/>
    <row r="3865" s="48" customFormat="1" ht="12.75"/>
    <row r="3866" s="48" customFormat="1" ht="12.75"/>
    <row r="3867" s="48" customFormat="1" ht="12.75"/>
    <row r="3868" s="48" customFormat="1" ht="12.75"/>
    <row r="3869" s="48" customFormat="1" ht="12.75"/>
    <row r="3870" s="48" customFormat="1" ht="12.75"/>
    <row r="3871" s="48" customFormat="1" ht="12.75"/>
    <row r="3872" s="48" customFormat="1" ht="12.75"/>
    <row r="3873" s="48" customFormat="1" ht="12.75"/>
    <row r="3874" s="48" customFormat="1" ht="12.75"/>
    <row r="3875" s="48" customFormat="1" ht="12.75"/>
    <row r="3876" s="48" customFormat="1" ht="12.75"/>
    <row r="3877" s="48" customFormat="1" ht="12.75"/>
    <row r="3878" s="48" customFormat="1" ht="12.75"/>
    <row r="3879" s="48" customFormat="1" ht="12.75"/>
    <row r="3880" s="48" customFormat="1" ht="12.75"/>
    <row r="3881" s="48" customFormat="1" ht="12.75"/>
    <row r="3882" s="48" customFormat="1" ht="12.75"/>
    <row r="3883" s="48" customFormat="1" ht="12.75"/>
    <row r="3884" s="48" customFormat="1" ht="12.75"/>
    <row r="3885" s="48" customFormat="1" ht="12.75"/>
    <row r="3886" s="48" customFormat="1" ht="12.75"/>
    <row r="3887" s="48" customFormat="1" ht="12.75"/>
    <row r="3888" s="48" customFormat="1" ht="12.75"/>
    <row r="3889" s="48" customFormat="1" ht="12.75"/>
    <row r="3890" s="48" customFormat="1" ht="12.75"/>
    <row r="3891" s="48" customFormat="1" ht="12.75"/>
    <row r="3892" s="48" customFormat="1" ht="12.75"/>
    <row r="3893" s="48" customFormat="1" ht="12.75"/>
    <row r="3894" s="48" customFormat="1" ht="12.75"/>
    <row r="3895" s="48" customFormat="1" ht="12.75"/>
    <row r="3896" s="48" customFormat="1" ht="12.75"/>
    <row r="3897" s="48" customFormat="1" ht="12.75"/>
    <row r="3898" s="48" customFormat="1" ht="12.75"/>
    <row r="3899" s="48" customFormat="1" ht="12.75"/>
    <row r="3900" s="48" customFormat="1" ht="12.75"/>
    <row r="3901" s="48" customFormat="1" ht="12.75"/>
    <row r="3902" s="48" customFormat="1" ht="12.75"/>
    <row r="3903" s="48" customFormat="1" ht="12.75"/>
    <row r="3904" s="48" customFormat="1" ht="12.75"/>
    <row r="3905" s="48" customFormat="1" ht="12.75"/>
    <row r="3906" s="48" customFormat="1" ht="12.75"/>
    <row r="3907" s="48" customFormat="1" ht="12.75"/>
    <row r="3908" s="48" customFormat="1" ht="12.75"/>
    <row r="3909" s="48" customFormat="1" ht="12.75"/>
    <row r="3910" s="48" customFormat="1" ht="12.75"/>
    <row r="3911" s="48" customFormat="1" ht="12.75"/>
    <row r="3912" s="48" customFormat="1" ht="12.75"/>
    <row r="3913" s="48" customFormat="1" ht="12.75"/>
    <row r="3914" s="48" customFormat="1" ht="12.75"/>
    <row r="3915" s="48" customFormat="1" ht="12.75"/>
    <row r="3916" s="48" customFormat="1" ht="12.75"/>
    <row r="3917" s="48" customFormat="1" ht="12.75"/>
    <row r="3918" s="48" customFormat="1" ht="12.75"/>
    <row r="3919" s="48" customFormat="1" ht="12.75"/>
    <row r="3920" s="48" customFormat="1" ht="12.75"/>
    <row r="3921" s="48" customFormat="1" ht="12.75"/>
    <row r="3922" s="48" customFormat="1" ht="12.75"/>
    <row r="3923" s="48" customFormat="1" ht="12.75"/>
    <row r="3924" s="48" customFormat="1" ht="12.75"/>
    <row r="3925" s="48" customFormat="1" ht="12.75"/>
    <row r="3926" s="48" customFormat="1" ht="12.75"/>
    <row r="3927" s="48" customFormat="1" ht="12.75"/>
    <row r="3928" s="48" customFormat="1" ht="12.75"/>
    <row r="3929" s="48" customFormat="1" ht="12.75"/>
    <row r="3930" s="48" customFormat="1" ht="12.75"/>
    <row r="3931" s="48" customFormat="1" ht="12.75"/>
    <row r="3932" s="48" customFormat="1" ht="12.75"/>
    <row r="3933" s="48" customFormat="1" ht="12.75"/>
    <row r="3934" s="48" customFormat="1" ht="12.75"/>
    <row r="3935" s="48" customFormat="1" ht="12.75"/>
    <row r="3936" s="48" customFormat="1" ht="12.75"/>
    <row r="3937" s="48" customFormat="1" ht="12.75"/>
    <row r="3938" s="48" customFormat="1" ht="12.75"/>
    <row r="3939" s="48" customFormat="1" ht="12.75"/>
    <row r="3940" s="48" customFormat="1" ht="12.75"/>
    <row r="3941" s="48" customFormat="1" ht="12.75"/>
    <row r="3942" s="48" customFormat="1" ht="12.75"/>
    <row r="3943" s="48" customFormat="1" ht="12.75"/>
    <row r="3944" s="48" customFormat="1" ht="12.75"/>
    <row r="3945" s="48" customFormat="1" ht="12.75"/>
    <row r="3946" s="48" customFormat="1" ht="12.75"/>
    <row r="3947" s="48" customFormat="1" ht="12.75"/>
    <row r="3948" s="48" customFormat="1" ht="12.75"/>
    <row r="3949" s="48" customFormat="1" ht="12.75"/>
    <row r="3950" s="48" customFormat="1" ht="12.75"/>
    <row r="3951" s="48" customFormat="1" ht="12.75"/>
    <row r="3952" s="48" customFormat="1" ht="12.75"/>
    <row r="3953" s="48" customFormat="1" ht="12.75"/>
    <row r="3954" s="48" customFormat="1" ht="12.75"/>
    <row r="3955" s="48" customFormat="1" ht="12.75"/>
    <row r="3956" s="48" customFormat="1" ht="12.75"/>
    <row r="3957" s="48" customFormat="1" ht="12.75"/>
    <row r="3958" s="48" customFormat="1" ht="12.75"/>
    <row r="3959" s="48" customFormat="1" ht="12.75"/>
    <row r="3960" s="48" customFormat="1" ht="12.75"/>
    <row r="3961" s="48" customFormat="1" ht="12.75"/>
    <row r="3962" s="48" customFormat="1" ht="12.75"/>
    <row r="3963" s="48" customFormat="1" ht="12.75"/>
    <row r="3964" s="48" customFormat="1" ht="12.75"/>
    <row r="3965" s="48" customFormat="1" ht="12.75"/>
    <row r="3966" s="48" customFormat="1" ht="12.75"/>
    <row r="3967" s="48" customFormat="1" ht="12.75"/>
    <row r="3968" s="48" customFormat="1" ht="12.75"/>
    <row r="3969" s="48" customFormat="1" ht="12.75"/>
    <row r="3970" s="48" customFormat="1" ht="12.75"/>
    <row r="3971" s="48" customFormat="1" ht="12.75"/>
    <row r="3972" s="48" customFormat="1" ht="12.75"/>
    <row r="3973" s="48" customFormat="1" ht="12.75"/>
    <row r="3974" s="48" customFormat="1" ht="12.75"/>
    <row r="3975" s="48" customFormat="1" ht="12.75"/>
    <row r="3976" s="48" customFormat="1" ht="12.75"/>
    <row r="3977" s="48" customFormat="1" ht="12.75"/>
    <row r="3978" s="48" customFormat="1" ht="12.75"/>
    <row r="3979" s="48" customFormat="1" ht="12.75"/>
    <row r="3980" s="48" customFormat="1" ht="12.75"/>
    <row r="3981" s="48" customFormat="1" ht="12.75"/>
    <row r="3982" s="48" customFormat="1" ht="12.75"/>
    <row r="3983" s="48" customFormat="1" ht="12.75"/>
    <row r="3984" s="48" customFormat="1" ht="12.75"/>
    <row r="3985" s="48" customFormat="1" ht="12.75"/>
    <row r="3986" s="48" customFormat="1" ht="12.75"/>
    <row r="3987" s="48" customFormat="1" ht="12.75"/>
    <row r="3988" s="48" customFormat="1" ht="12.75"/>
    <row r="3989" s="48" customFormat="1" ht="12.75"/>
    <row r="3990" s="48" customFormat="1" ht="12.75"/>
    <row r="3991" s="48" customFormat="1" ht="12.75"/>
    <row r="3992" s="48" customFormat="1" ht="12.75"/>
    <row r="3993" s="48" customFormat="1" ht="12.75"/>
    <row r="3994" s="48" customFormat="1" ht="12.75"/>
    <row r="3995" s="48" customFormat="1" ht="12.75"/>
    <row r="3996" s="48" customFormat="1" ht="12.75"/>
    <row r="3997" s="48" customFormat="1" ht="12.75"/>
    <row r="3998" s="48" customFormat="1" ht="12.75"/>
    <row r="3999" s="48" customFormat="1" ht="12.75"/>
    <row r="4000" s="48" customFormat="1" ht="12.75"/>
    <row r="4001" s="48" customFormat="1" ht="12.75"/>
    <row r="4002" s="48" customFormat="1" ht="12.75"/>
    <row r="4003" s="48" customFormat="1" ht="12.75"/>
    <row r="4004" s="48" customFormat="1" ht="12.75"/>
    <row r="4005" s="48" customFormat="1" ht="12.75"/>
    <row r="4006" s="48" customFormat="1" ht="12.75"/>
    <row r="4007" s="48" customFormat="1" ht="12.75"/>
    <row r="4008" s="48" customFormat="1" ht="12.75"/>
    <row r="4009" s="48" customFormat="1" ht="12.75"/>
    <row r="4010" s="48" customFormat="1" ht="12.75"/>
    <row r="4011" s="48" customFormat="1" ht="12.75"/>
    <row r="4012" s="48" customFormat="1" ht="12.75"/>
    <row r="4013" s="48" customFormat="1" ht="12.75"/>
    <row r="4014" s="48" customFormat="1" ht="12.75"/>
    <row r="4015" s="48" customFormat="1" ht="12.75"/>
    <row r="4016" s="48" customFormat="1" ht="12.75"/>
    <row r="4017" s="48" customFormat="1" ht="12.75"/>
    <row r="4018" s="48" customFormat="1" ht="12.75"/>
    <row r="4019" s="48" customFormat="1" ht="12.75"/>
    <row r="4020" s="48" customFormat="1" ht="12.75"/>
    <row r="4021" s="48" customFormat="1" ht="12.75"/>
    <row r="4022" s="48" customFormat="1" ht="12.75"/>
    <row r="4023" s="48" customFormat="1" ht="12.75"/>
    <row r="4024" s="48" customFormat="1" ht="12.75"/>
    <row r="4025" s="48" customFormat="1" ht="12.75"/>
    <row r="4026" s="48" customFormat="1" ht="12.75"/>
    <row r="4027" s="48" customFormat="1" ht="12.75"/>
    <row r="4028" s="48" customFormat="1" ht="12.75"/>
    <row r="4029" s="48" customFormat="1" ht="12.75"/>
    <row r="4030" s="48" customFormat="1" ht="12.75"/>
    <row r="4031" s="48" customFormat="1" ht="12.75"/>
    <row r="4032" s="48" customFormat="1" ht="12.75"/>
    <row r="4033" s="48" customFormat="1" ht="12.75"/>
    <row r="4034" s="48" customFormat="1" ht="12.75"/>
    <row r="4035" s="48" customFormat="1" ht="12.75"/>
    <row r="4036" s="48" customFormat="1" ht="12.75"/>
    <row r="4037" s="48" customFormat="1" ht="12.75"/>
    <row r="4038" s="48" customFormat="1" ht="12.75"/>
    <row r="4039" s="48" customFormat="1" ht="12.75"/>
    <row r="4040" s="48" customFormat="1" ht="12.75"/>
    <row r="4041" s="48" customFormat="1" ht="12.75"/>
    <row r="4042" s="48" customFormat="1" ht="12.75"/>
    <row r="4043" s="48" customFormat="1" ht="12.75"/>
    <row r="4044" s="48" customFormat="1" ht="12.75"/>
    <row r="4045" s="48" customFormat="1" ht="12.75"/>
    <row r="4046" s="48" customFormat="1" ht="12.75"/>
    <row r="4047" s="48" customFormat="1" ht="12.75"/>
    <row r="4048" s="48" customFormat="1" ht="12.75"/>
    <row r="4049" s="48" customFormat="1" ht="12.75"/>
    <row r="4050" s="48" customFormat="1" ht="12.75"/>
    <row r="4051" s="48" customFormat="1" ht="12.75"/>
    <row r="4052" s="48" customFormat="1" ht="12.75"/>
    <row r="4053" s="48" customFormat="1" ht="12.75"/>
    <row r="4054" s="48" customFormat="1" ht="12.75"/>
    <row r="4055" s="48" customFormat="1" ht="12.75"/>
    <row r="4056" s="48" customFormat="1" ht="12.75"/>
    <row r="4057" s="48" customFormat="1" ht="12.75"/>
    <row r="4058" s="48" customFormat="1" ht="12.75"/>
    <row r="4059" s="48" customFormat="1" ht="12.75"/>
    <row r="4060" s="48" customFormat="1" ht="12.75"/>
    <row r="4061" s="48" customFormat="1" ht="12.75"/>
    <row r="4062" s="48" customFormat="1" ht="12.75"/>
    <row r="4063" s="48" customFormat="1" ht="12.75"/>
    <row r="4064" s="48" customFormat="1" ht="12.75"/>
    <row r="4065" s="48" customFormat="1" ht="12.75"/>
    <row r="4066" s="48" customFormat="1" ht="12.75"/>
    <row r="4067" s="48" customFormat="1" ht="12.75"/>
    <row r="4068" s="48" customFormat="1" ht="12.75"/>
    <row r="4069" s="48" customFormat="1" ht="12.75"/>
    <row r="4070" s="48" customFormat="1" ht="12.75"/>
    <row r="4071" s="48" customFormat="1" ht="12.75"/>
    <row r="4072" s="48" customFormat="1" ht="12.75"/>
    <row r="4073" s="48" customFormat="1" ht="12.75"/>
    <row r="4074" s="48" customFormat="1" ht="12.75"/>
    <row r="4075" s="48" customFormat="1" ht="12.75"/>
    <row r="4076" s="48" customFormat="1" ht="12.75"/>
    <row r="4077" s="48" customFormat="1" ht="12.75"/>
    <row r="4078" s="48" customFormat="1" ht="12.75"/>
    <row r="4079" s="48" customFormat="1" ht="12.75"/>
    <row r="4080" s="48" customFormat="1" ht="12.75"/>
    <row r="4081" s="48" customFormat="1" ht="12.75"/>
    <row r="4082" s="48" customFormat="1" ht="12.75"/>
    <row r="4083" s="48" customFormat="1" ht="12.75"/>
    <row r="4084" s="48" customFormat="1" ht="12.75"/>
    <row r="4085" s="48" customFormat="1" ht="12.75"/>
    <row r="4086" s="48" customFormat="1" ht="12.75"/>
    <row r="4087" s="48" customFormat="1" ht="12.75"/>
    <row r="4088" s="48" customFormat="1" ht="12.75"/>
    <row r="4089" s="48" customFormat="1" ht="12.75"/>
    <row r="4090" s="48" customFormat="1" ht="12.75"/>
    <row r="4091" s="48" customFormat="1" ht="12.75"/>
    <row r="4092" s="48" customFormat="1" ht="12.75"/>
    <row r="4093" s="48" customFormat="1" ht="12.75"/>
    <row r="4094" s="48" customFormat="1" ht="12.75"/>
    <row r="4095" s="48" customFormat="1" ht="12.75"/>
    <row r="4096" s="48" customFormat="1" ht="12.75"/>
    <row r="4097" s="48" customFormat="1" ht="12.75"/>
    <row r="4098" s="48" customFormat="1" ht="12.75"/>
    <row r="4099" s="48" customFormat="1" ht="12.75"/>
    <row r="4100" s="48" customFormat="1" ht="12.75"/>
    <row r="4101" s="48" customFormat="1" ht="12.75"/>
    <row r="4102" s="48" customFormat="1" ht="12.75"/>
    <row r="4103" s="48" customFormat="1" ht="12.75"/>
    <row r="4104" s="48" customFormat="1" ht="12.75"/>
    <row r="4105" s="48" customFormat="1" ht="12.75"/>
    <row r="4106" s="48" customFormat="1" ht="12.75"/>
    <row r="4107" s="48" customFormat="1" ht="12.75"/>
    <row r="4108" s="48" customFormat="1" ht="12.75"/>
    <row r="4109" s="48" customFormat="1" ht="12.75"/>
    <row r="4110" s="48" customFormat="1" ht="12.75"/>
    <row r="4111" s="48" customFormat="1" ht="12.75"/>
    <row r="4112" s="48" customFormat="1" ht="12.75"/>
    <row r="4113" s="48" customFormat="1" ht="12.75"/>
    <row r="4114" s="48" customFormat="1" ht="12.75"/>
    <row r="4115" s="48" customFormat="1" ht="12.75"/>
    <row r="4116" s="48" customFormat="1" ht="12.75"/>
    <row r="4117" s="48" customFormat="1" ht="12.75"/>
    <row r="4118" s="48" customFormat="1" ht="12.75"/>
    <row r="4119" s="48" customFormat="1" ht="12.75"/>
    <row r="4120" s="48" customFormat="1" ht="12.75"/>
    <row r="4121" s="48" customFormat="1" ht="12.75"/>
    <row r="4122" s="48" customFormat="1" ht="12.75"/>
    <row r="4123" s="48" customFormat="1" ht="12.75"/>
    <row r="4124" s="48" customFormat="1" ht="12.75"/>
    <row r="4125" s="48" customFormat="1" ht="12.75"/>
    <row r="4126" s="48" customFormat="1" ht="12.75"/>
    <row r="4127" s="48" customFormat="1" ht="12.75"/>
    <row r="4128" s="48" customFormat="1" ht="12.75"/>
    <row r="4129" s="48" customFormat="1" ht="12.75"/>
    <row r="4130" s="48" customFormat="1" ht="12.75"/>
    <row r="4131" s="48" customFormat="1" ht="12.75"/>
    <row r="4132" s="48" customFormat="1" ht="12.75"/>
    <row r="4133" s="48" customFormat="1" ht="12.75"/>
    <row r="4134" s="48" customFormat="1" ht="12.75"/>
    <row r="4135" s="48" customFormat="1" ht="12.75"/>
    <row r="4136" s="48" customFormat="1" ht="12.75"/>
    <row r="4137" s="48" customFormat="1" ht="12.75"/>
    <row r="4138" s="48" customFormat="1" ht="12.75"/>
    <row r="4139" s="48" customFormat="1" ht="12.75"/>
    <row r="4140" s="48" customFormat="1" ht="12.75"/>
    <row r="4141" s="48" customFormat="1" ht="12.75"/>
    <row r="4142" s="48" customFormat="1" ht="12.75"/>
    <row r="4143" s="48" customFormat="1" ht="12.75"/>
    <row r="4144" s="48" customFormat="1" ht="12.75"/>
    <row r="4145" s="48" customFormat="1" ht="12.75"/>
    <row r="4146" s="48" customFormat="1" ht="12.75"/>
    <row r="4147" s="48" customFormat="1" ht="12.75"/>
    <row r="4148" s="48" customFormat="1" ht="12.75"/>
    <row r="4149" s="48" customFormat="1" ht="12.75"/>
    <row r="4150" s="48" customFormat="1" ht="12.75"/>
    <row r="4151" s="48" customFormat="1" ht="12.75"/>
    <row r="4152" s="48" customFormat="1" ht="12.75"/>
    <row r="4153" s="48" customFormat="1" ht="12.75"/>
    <row r="4154" s="48" customFormat="1" ht="12.75"/>
    <row r="4155" s="48" customFormat="1" ht="12.75"/>
    <row r="4156" s="48" customFormat="1" ht="12.75"/>
    <row r="4157" s="48" customFormat="1" ht="12.75"/>
    <row r="4158" s="48" customFormat="1" ht="12.75"/>
    <row r="4159" s="48" customFormat="1" ht="12.75"/>
    <row r="4160" s="48" customFormat="1" ht="12.75"/>
    <row r="4161" s="48" customFormat="1" ht="12.75"/>
    <row r="4162" s="48" customFormat="1" ht="12.75"/>
    <row r="4163" s="48" customFormat="1" ht="12.75"/>
    <row r="4164" s="48" customFormat="1" ht="12.75"/>
    <row r="4165" s="48" customFormat="1" ht="12.75"/>
    <row r="4166" s="48" customFormat="1" ht="12.75"/>
    <row r="4167" s="48" customFormat="1" ht="12.75"/>
    <row r="4168" s="48" customFormat="1" ht="12.75"/>
    <row r="4169" s="48" customFormat="1" ht="12.75"/>
    <row r="4170" s="48" customFormat="1" ht="12.75"/>
    <row r="4171" s="48" customFormat="1" ht="12.75"/>
    <row r="4172" s="48" customFormat="1" ht="12.75"/>
    <row r="4173" s="48" customFormat="1" ht="12.75"/>
    <row r="4174" s="48" customFormat="1" ht="12.75"/>
    <row r="4175" s="48" customFormat="1" ht="12.75"/>
    <row r="4176" s="48" customFormat="1" ht="12.75"/>
    <row r="4177" s="48" customFormat="1" ht="12.75"/>
    <row r="4178" s="48" customFormat="1" ht="12.75"/>
    <row r="4179" s="48" customFormat="1" ht="12.75"/>
    <row r="4180" s="48" customFormat="1" ht="12.75"/>
    <row r="4181" s="48" customFormat="1" ht="12.75"/>
    <row r="4182" s="48" customFormat="1" ht="12.75"/>
    <row r="4183" s="48" customFormat="1" ht="12.75"/>
    <row r="4184" s="48" customFormat="1" ht="12.75"/>
    <row r="4185" s="48" customFormat="1" ht="12.75"/>
    <row r="4186" s="48" customFormat="1" ht="12.75"/>
    <row r="4187" s="48" customFormat="1" ht="12.75"/>
    <row r="4188" s="48" customFormat="1" ht="12.75"/>
    <row r="4189" s="48" customFormat="1" ht="12.75"/>
    <row r="4190" s="48" customFormat="1" ht="12.75"/>
    <row r="4191" s="48" customFormat="1" ht="12.75"/>
    <row r="4192" s="48" customFormat="1" ht="12.75"/>
    <row r="4193" s="48" customFormat="1" ht="12.75"/>
    <row r="4194" s="48" customFormat="1" ht="12.75"/>
    <row r="4195" s="48" customFormat="1" ht="12.75"/>
    <row r="4196" s="48" customFormat="1" ht="12.75"/>
    <row r="4197" s="48" customFormat="1" ht="12.75"/>
    <row r="4198" s="48" customFormat="1" ht="12.75"/>
    <row r="4199" s="48" customFormat="1" ht="12.75"/>
    <row r="4200" s="48" customFormat="1" ht="12.75"/>
    <row r="4201" s="48" customFormat="1" ht="12.75"/>
    <row r="4202" s="48" customFormat="1" ht="12.75"/>
    <row r="4203" s="48" customFormat="1" ht="12.75"/>
    <row r="4204" s="48" customFormat="1" ht="12.75"/>
    <row r="4205" s="48" customFormat="1" ht="12.75"/>
    <row r="4206" s="48" customFormat="1" ht="12.75"/>
    <row r="4207" s="48" customFormat="1" ht="12.75"/>
    <row r="4208" s="48" customFormat="1" ht="12.75"/>
    <row r="4209" s="48" customFormat="1" ht="12.75"/>
    <row r="4210" s="48" customFormat="1" ht="12.75"/>
    <row r="4211" s="48" customFormat="1" ht="12.75"/>
    <row r="4212" s="48" customFormat="1" ht="12.75"/>
    <row r="4213" s="48" customFormat="1" ht="12.75"/>
    <row r="4214" s="48" customFormat="1" ht="12.75"/>
    <row r="4215" s="48" customFormat="1" ht="12.75"/>
    <row r="4216" s="48" customFormat="1" ht="12.75"/>
    <row r="4217" s="48" customFormat="1" ht="12.75"/>
    <row r="4218" s="48" customFormat="1" ht="12.75"/>
    <row r="4219" s="48" customFormat="1" ht="12.75"/>
    <row r="4220" s="48" customFormat="1" ht="12.75"/>
    <row r="4221" s="48" customFormat="1" ht="12.75"/>
    <row r="4222" s="48" customFormat="1" ht="12.75"/>
    <row r="4223" s="48" customFormat="1" ht="12.75"/>
    <row r="4224" s="48" customFormat="1" ht="12.75"/>
    <row r="4225" s="48" customFormat="1" ht="12.75"/>
    <row r="4226" s="48" customFormat="1" ht="12.75"/>
    <row r="4227" s="48" customFormat="1" ht="12.75"/>
    <row r="4228" s="48" customFormat="1" ht="12.75"/>
    <row r="4229" s="48" customFormat="1" ht="12.75"/>
    <row r="4230" s="48" customFormat="1" ht="12.75"/>
    <row r="4231" s="48" customFormat="1" ht="12.75"/>
    <row r="4232" s="48" customFormat="1" ht="12.75"/>
    <row r="4233" s="48" customFormat="1" ht="12.75"/>
    <row r="4234" s="48" customFormat="1" ht="12.75"/>
    <row r="4235" s="48" customFormat="1" ht="12.75"/>
    <row r="4236" s="48" customFormat="1" ht="12.75"/>
    <row r="4237" s="48" customFormat="1" ht="12.75"/>
    <row r="4238" s="48" customFormat="1" ht="12.75"/>
    <row r="4239" s="48" customFormat="1" ht="12.75"/>
    <row r="4240" s="48" customFormat="1" ht="12.75"/>
    <row r="4241" s="48" customFormat="1" ht="12.75"/>
    <row r="4242" s="48" customFormat="1" ht="12.75"/>
    <row r="4243" s="48" customFormat="1" ht="12.75"/>
    <row r="4244" s="48" customFormat="1" ht="12.75"/>
    <row r="4245" s="48" customFormat="1" ht="12.75"/>
    <row r="4246" s="48" customFormat="1" ht="12.75"/>
    <row r="4247" s="48" customFormat="1" ht="12.75"/>
    <row r="4248" s="48" customFormat="1" ht="12.75"/>
    <row r="4249" s="48" customFormat="1" ht="12.75"/>
    <row r="4250" s="48" customFormat="1" ht="12.75"/>
    <row r="4251" s="48" customFormat="1" ht="12.75"/>
    <row r="4252" s="48" customFormat="1" ht="12.75"/>
    <row r="4253" s="48" customFormat="1" ht="12.75"/>
    <row r="4254" s="48" customFormat="1" ht="12.75"/>
    <row r="4255" s="48" customFormat="1" ht="12.75"/>
    <row r="4256" s="48" customFormat="1" ht="12.75"/>
    <row r="4257" s="48" customFormat="1" ht="12.75"/>
    <row r="4258" s="48" customFormat="1" ht="12.75"/>
    <row r="4259" s="48" customFormat="1" ht="12.75"/>
    <row r="4260" s="48" customFormat="1" ht="12.75"/>
    <row r="4261" s="48" customFormat="1" ht="12.75"/>
    <row r="4262" s="48" customFormat="1" ht="12.75"/>
    <row r="4263" s="48" customFormat="1" ht="12.75"/>
    <row r="4264" s="48" customFormat="1" ht="12.75"/>
    <row r="4265" s="48" customFormat="1" ht="12.75"/>
    <row r="4266" s="48" customFormat="1" ht="12.75"/>
    <row r="4267" s="48" customFormat="1" ht="12.75"/>
    <row r="4268" s="48" customFormat="1" ht="12.75"/>
    <row r="4269" s="48" customFormat="1" ht="12.75"/>
    <row r="4270" s="48" customFormat="1" ht="12.75"/>
    <row r="4271" s="48" customFormat="1" ht="12.75"/>
    <row r="4272" s="48" customFormat="1" ht="12.75"/>
    <row r="4273" s="48" customFormat="1" ht="12.75"/>
    <row r="4274" s="48" customFormat="1" ht="12.75"/>
    <row r="4275" s="48" customFormat="1" ht="12.75"/>
    <row r="4276" s="48" customFormat="1" ht="12.75"/>
    <row r="4277" s="48" customFormat="1" ht="12.75"/>
    <row r="4278" s="48" customFormat="1" ht="12.75"/>
    <row r="4279" s="48" customFormat="1" ht="12.75"/>
    <row r="4280" s="48" customFormat="1" ht="12.75"/>
    <row r="4281" s="48" customFormat="1" ht="12.75"/>
    <row r="4282" s="48" customFormat="1" ht="12.75"/>
    <row r="4283" s="48" customFormat="1" ht="12.75"/>
    <row r="4284" s="48" customFormat="1" ht="12.75"/>
    <row r="4285" s="48" customFormat="1" ht="12.75"/>
    <row r="4286" s="48" customFormat="1" ht="12.75"/>
    <row r="4287" s="48" customFormat="1" ht="12.75"/>
    <row r="4288" s="48" customFormat="1" ht="12.75"/>
    <row r="4289" s="48" customFormat="1" ht="12.75"/>
    <row r="4290" s="48" customFormat="1" ht="12.75"/>
    <row r="4291" s="48" customFormat="1" ht="12.75"/>
    <row r="4292" s="48" customFormat="1" ht="12.75"/>
    <row r="4293" s="48" customFormat="1" ht="12.75"/>
    <row r="4294" s="48" customFormat="1" ht="12.75"/>
    <row r="4295" s="48" customFormat="1" ht="12.75"/>
    <row r="4296" s="48" customFormat="1" ht="12.75"/>
    <row r="4297" s="48" customFormat="1" ht="12.75"/>
    <row r="4298" s="48" customFormat="1" ht="12.75"/>
    <row r="4299" s="48" customFormat="1" ht="12.75"/>
    <row r="4300" s="48" customFormat="1" ht="12.75"/>
    <row r="4301" s="48" customFormat="1" ht="12.75"/>
    <row r="4302" s="48" customFormat="1" ht="12.75"/>
    <row r="4303" s="48" customFormat="1" ht="12.75"/>
    <row r="4304" s="48" customFormat="1" ht="12.75"/>
    <row r="4305" s="48" customFormat="1" ht="12.75"/>
    <row r="4306" s="48" customFormat="1" ht="12.75"/>
    <row r="4307" s="48" customFormat="1" ht="12.75"/>
    <row r="4308" s="48" customFormat="1" ht="12.75"/>
    <row r="4309" s="48" customFormat="1" ht="12.75"/>
    <row r="4310" s="48" customFormat="1" ht="12.75"/>
    <row r="4311" s="48" customFormat="1" ht="12.75"/>
    <row r="4312" s="48" customFormat="1" ht="12.75"/>
    <row r="4313" s="48" customFormat="1" ht="12.75"/>
    <row r="4314" s="48" customFormat="1" ht="12.75"/>
    <row r="4315" s="48" customFormat="1" ht="12.75"/>
    <row r="4316" s="48" customFormat="1" ht="12.75"/>
    <row r="4317" s="48" customFormat="1" ht="12.75"/>
    <row r="4318" s="48" customFormat="1" ht="12.75"/>
    <row r="4319" s="48" customFormat="1" ht="12.75"/>
    <row r="4320" s="48" customFormat="1" ht="12.75"/>
    <row r="4321" s="48" customFormat="1" ht="12.75"/>
    <row r="4322" s="48" customFormat="1" ht="12.75"/>
    <row r="4323" s="48" customFormat="1" ht="12.75"/>
    <row r="4324" s="48" customFormat="1" ht="12.75"/>
    <row r="4325" s="48" customFormat="1" ht="12.75"/>
    <row r="4326" s="48" customFormat="1" ht="12.75"/>
    <row r="4327" s="48" customFormat="1" ht="12.75"/>
    <row r="4328" s="48" customFormat="1" ht="12.75"/>
    <row r="4329" s="48" customFormat="1" ht="12.75"/>
    <row r="4330" s="48" customFormat="1" ht="12.75"/>
    <row r="4331" s="48" customFormat="1" ht="12.75"/>
    <row r="4332" s="48" customFormat="1" ht="12.75"/>
    <row r="4333" s="48" customFormat="1" ht="12.75"/>
    <row r="4334" s="48" customFormat="1" ht="12.75"/>
    <row r="4335" s="48" customFormat="1" ht="12.75"/>
    <row r="4336" s="48" customFormat="1" ht="12.75"/>
    <row r="4337" s="48" customFormat="1" ht="12.75"/>
    <row r="4338" s="48" customFormat="1" ht="12.75"/>
    <row r="4339" s="48" customFormat="1" ht="12.75"/>
    <row r="4340" s="48" customFormat="1" ht="12.75"/>
    <row r="4341" s="48" customFormat="1" ht="12.75"/>
    <row r="4342" s="48" customFormat="1" ht="12.75"/>
    <row r="4343" s="48" customFormat="1" ht="12.75"/>
    <row r="4344" s="48" customFormat="1" ht="12.75"/>
    <row r="4345" s="48" customFormat="1" ht="12.75"/>
    <row r="4346" s="48" customFormat="1" ht="12.75"/>
    <row r="4347" s="48" customFormat="1" ht="12.75"/>
    <row r="4348" s="48" customFormat="1" ht="12.75"/>
    <row r="4349" s="48" customFormat="1" ht="12.75"/>
    <row r="4350" s="48" customFormat="1" ht="12.75"/>
    <row r="4351" s="48" customFormat="1" ht="12.75"/>
    <row r="4352" s="48" customFormat="1" ht="12.75"/>
    <row r="4353" s="48" customFormat="1" ht="12.75"/>
    <row r="4354" s="48" customFormat="1" ht="12.75"/>
    <row r="4355" s="48" customFormat="1" ht="12.75"/>
    <row r="4356" s="48" customFormat="1" ht="12.75"/>
    <row r="4357" s="48" customFormat="1" ht="12.75"/>
    <row r="4358" s="48" customFormat="1" ht="12.75"/>
    <row r="4359" s="48" customFormat="1" ht="12.75"/>
    <row r="4360" s="48" customFormat="1" ht="12.75"/>
    <row r="4361" s="48" customFormat="1" ht="12.75"/>
    <row r="4362" s="48" customFormat="1" ht="12.75"/>
    <row r="4363" s="48" customFormat="1" ht="12.75"/>
    <row r="4364" s="48" customFormat="1" ht="12.75"/>
    <row r="4365" s="48" customFormat="1" ht="12.75"/>
    <row r="4366" s="48" customFormat="1" ht="12.75"/>
    <row r="4367" s="48" customFormat="1" ht="12.75"/>
    <row r="4368" s="48" customFormat="1" ht="12.75"/>
    <row r="4369" s="48" customFormat="1" ht="12.75"/>
    <row r="4370" s="48" customFormat="1" ht="12.75"/>
    <row r="4371" s="48" customFormat="1" ht="12.75"/>
    <row r="4372" s="48" customFormat="1" ht="12.75"/>
    <row r="4373" s="48" customFormat="1" ht="12.75"/>
    <row r="4374" s="48" customFormat="1" ht="12.75"/>
    <row r="4375" s="48" customFormat="1" ht="12.75"/>
    <row r="4376" s="48" customFormat="1" ht="12.75"/>
    <row r="4377" s="48" customFormat="1" ht="12.75"/>
    <row r="4378" s="48" customFormat="1" ht="12.75"/>
    <row r="4379" s="48" customFormat="1" ht="12.75"/>
    <row r="4380" s="48" customFormat="1" ht="12.75"/>
    <row r="4381" s="48" customFormat="1" ht="12.75"/>
    <row r="4382" s="48" customFormat="1" ht="12.75"/>
    <row r="4383" s="48" customFormat="1" ht="12.75"/>
    <row r="4384" s="48" customFormat="1" ht="12.75"/>
    <row r="4385" s="48" customFormat="1" ht="12.75"/>
    <row r="4386" s="48" customFormat="1" ht="12.75"/>
    <row r="4387" s="48" customFormat="1" ht="12.75"/>
    <row r="4388" s="48" customFormat="1" ht="12.75"/>
    <row r="4389" s="48" customFormat="1" ht="12.75"/>
    <row r="4390" s="48" customFormat="1" ht="12.75"/>
    <row r="4391" s="48" customFormat="1" ht="12.75"/>
    <row r="4392" s="48" customFormat="1" ht="12.75"/>
    <row r="4393" s="48" customFormat="1" ht="12.75"/>
    <row r="4394" s="48" customFormat="1" ht="12.75"/>
    <row r="4395" s="48" customFormat="1" ht="12.75"/>
    <row r="4396" s="48" customFormat="1" ht="12.75"/>
    <row r="4397" s="48" customFormat="1" ht="12.75"/>
    <row r="4398" s="48" customFormat="1" ht="12.75"/>
    <row r="4399" s="48" customFormat="1" ht="12.75"/>
    <row r="4400" s="48" customFormat="1" ht="12.75"/>
    <row r="4401" s="48" customFormat="1" ht="12.75"/>
    <row r="4402" s="48" customFormat="1" ht="12.75"/>
    <row r="4403" s="48" customFormat="1" ht="12.75"/>
    <row r="4404" s="48" customFormat="1" ht="12.75"/>
    <row r="4405" s="48" customFormat="1" ht="12.75"/>
    <row r="4406" s="48" customFormat="1" ht="12.75"/>
    <row r="4407" s="48" customFormat="1" ht="12.75"/>
    <row r="4408" s="48" customFormat="1" ht="12.75"/>
    <row r="4409" s="48" customFormat="1" ht="12.75"/>
    <row r="4410" s="48" customFormat="1" ht="12.75"/>
    <row r="4411" s="48" customFormat="1" ht="12.75"/>
    <row r="4412" s="48" customFormat="1" ht="12.75"/>
    <row r="4413" s="48" customFormat="1" ht="12.75"/>
    <row r="4414" s="48" customFormat="1" ht="12.75"/>
    <row r="4415" s="48" customFormat="1" ht="12.75"/>
    <row r="4416" s="48" customFormat="1" ht="12.75"/>
    <row r="4417" s="48" customFormat="1" ht="12.75"/>
    <row r="4418" s="48" customFormat="1" ht="12.75"/>
    <row r="4419" s="48" customFormat="1" ht="12.75"/>
    <row r="4420" s="48" customFormat="1" ht="12.75"/>
    <row r="4421" s="48" customFormat="1" ht="12.75"/>
    <row r="4422" s="48" customFormat="1" ht="12.75"/>
    <row r="4423" s="48" customFormat="1" ht="12.75"/>
    <row r="4424" s="48" customFormat="1" ht="12.75"/>
    <row r="4425" s="48" customFormat="1" ht="12.75"/>
    <row r="4426" s="48" customFormat="1" ht="12.75"/>
    <row r="4427" s="48" customFormat="1" ht="12.75"/>
    <row r="4428" s="48" customFormat="1" ht="12.75"/>
    <row r="4429" s="48" customFormat="1" ht="12.75"/>
    <row r="4430" s="48" customFormat="1" ht="12.75"/>
    <row r="4431" s="48" customFormat="1" ht="12.75"/>
    <row r="4432" s="48" customFormat="1" ht="12.75"/>
    <row r="4433" s="48" customFormat="1" ht="12.75"/>
    <row r="4434" s="48" customFormat="1" ht="12.75"/>
    <row r="4435" s="48" customFormat="1" ht="12.75"/>
    <row r="4436" s="48" customFormat="1" ht="12.75"/>
    <row r="4437" s="48" customFormat="1" ht="12.75"/>
    <row r="4438" s="48" customFormat="1" ht="12.75"/>
    <row r="4439" s="48" customFormat="1" ht="12.75"/>
    <row r="4440" s="48" customFormat="1" ht="12.75"/>
    <row r="4441" s="48" customFormat="1" ht="12.75"/>
    <row r="4442" s="48" customFormat="1" ht="12.75"/>
    <row r="4443" s="48" customFormat="1" ht="12.75"/>
    <row r="4444" s="48" customFormat="1" ht="12.75"/>
    <row r="4445" s="48" customFormat="1" ht="12.75"/>
    <row r="4446" s="48" customFormat="1" ht="12.75"/>
    <row r="4447" s="48" customFormat="1" ht="12.75"/>
    <row r="4448" s="48" customFormat="1" ht="12.75"/>
    <row r="4449" s="48" customFormat="1" ht="12.75"/>
    <row r="4450" s="48" customFormat="1" ht="12.75"/>
    <row r="4451" s="48" customFormat="1" ht="12.75"/>
    <row r="4452" s="48" customFormat="1" ht="12.75"/>
    <row r="4453" s="48" customFormat="1" ht="12.75"/>
    <row r="4454" s="48" customFormat="1" ht="12.75"/>
    <row r="4455" s="48" customFormat="1" ht="12.75"/>
    <row r="4456" s="48" customFormat="1" ht="12.75"/>
    <row r="4457" s="48" customFormat="1" ht="12.75"/>
    <row r="4458" s="48" customFormat="1" ht="12.75"/>
    <row r="4459" s="48" customFormat="1" ht="12.75"/>
    <row r="4460" s="48" customFormat="1" ht="12.75"/>
    <row r="4461" s="48" customFormat="1" ht="12.75"/>
    <row r="4462" s="48" customFormat="1" ht="12.75"/>
    <row r="4463" s="48" customFormat="1" ht="12.75"/>
    <row r="4464" s="48" customFormat="1" ht="12.75"/>
    <row r="4465" s="48" customFormat="1" ht="12.75"/>
    <row r="4466" s="48" customFormat="1" ht="12.75"/>
    <row r="4467" s="48" customFormat="1" ht="12.75"/>
    <row r="4468" s="48" customFormat="1" ht="12.75"/>
    <row r="4469" s="48" customFormat="1" ht="12.75"/>
    <row r="4470" s="48" customFormat="1" ht="12.75"/>
    <row r="4471" s="48" customFormat="1" ht="12.75"/>
    <row r="4472" s="48" customFormat="1" ht="12.75"/>
    <row r="4473" s="48" customFormat="1" ht="12.75"/>
    <row r="4474" s="48" customFormat="1" ht="12.75"/>
    <row r="4475" s="48" customFormat="1" ht="12.75"/>
    <row r="4476" s="48" customFormat="1" ht="12.75"/>
    <row r="4477" s="48" customFormat="1" ht="12.75"/>
    <row r="4478" s="48" customFormat="1" ht="12.75"/>
    <row r="4479" s="48" customFormat="1" ht="12.75"/>
    <row r="4480" s="48" customFormat="1" ht="12.75"/>
    <row r="4481" s="48" customFormat="1" ht="12.75"/>
    <row r="4482" s="48" customFormat="1" ht="12.75"/>
    <row r="4483" s="48" customFormat="1" ht="12.75"/>
    <row r="4484" s="48" customFormat="1" ht="12.75"/>
    <row r="4485" s="48" customFormat="1" ht="12.75"/>
    <row r="4486" s="48" customFormat="1" ht="12.75"/>
    <row r="4487" s="48" customFormat="1" ht="12.75"/>
    <row r="4488" s="48" customFormat="1" ht="12.75"/>
    <row r="4489" s="48" customFormat="1" ht="12.75"/>
    <row r="4490" s="48" customFormat="1" ht="12.75"/>
    <row r="4491" s="48" customFormat="1" ht="12.75"/>
    <row r="4492" s="48" customFormat="1" ht="12.75"/>
    <row r="4493" s="48" customFormat="1" ht="12.75"/>
    <row r="4494" s="48" customFormat="1" ht="12.75"/>
    <row r="4495" s="48" customFormat="1" ht="12.75"/>
    <row r="4496" s="48" customFormat="1" ht="12.75"/>
    <row r="4497" s="48" customFormat="1" ht="12.75"/>
    <row r="4498" s="48" customFormat="1" ht="12.75"/>
    <row r="4499" s="48" customFormat="1" ht="12.75"/>
    <row r="4500" s="48" customFormat="1" ht="12.75"/>
    <row r="4501" s="48" customFormat="1" ht="12.75"/>
    <row r="4502" s="48" customFormat="1" ht="12.75"/>
    <row r="4503" s="48" customFormat="1" ht="12.75"/>
    <row r="4504" s="48" customFormat="1" ht="12.75"/>
    <row r="4505" s="48" customFormat="1" ht="12.75"/>
    <row r="4506" s="48" customFormat="1" ht="12.75"/>
    <row r="4507" s="48" customFormat="1" ht="12.75"/>
    <row r="4508" s="48" customFormat="1" ht="12.75"/>
    <row r="4509" s="48" customFormat="1" ht="12.75"/>
    <row r="4510" s="48" customFormat="1" ht="12.75"/>
    <row r="4511" s="48" customFormat="1" ht="12.75"/>
    <row r="4512" s="48" customFormat="1" ht="12.75"/>
    <row r="4513" s="48" customFormat="1" ht="12.75"/>
    <row r="4514" s="48" customFormat="1" ht="12.75"/>
    <row r="4515" s="48" customFormat="1" ht="12.75"/>
    <row r="4516" s="48" customFormat="1" ht="12.75"/>
    <row r="4517" s="48" customFormat="1" ht="12.75"/>
    <row r="4518" s="48" customFormat="1" ht="12.75"/>
    <row r="4519" s="48" customFormat="1" ht="12.75"/>
    <row r="4520" s="48" customFormat="1" ht="12.75"/>
    <row r="4521" s="48" customFormat="1" ht="12.75"/>
    <row r="4522" s="48" customFormat="1" ht="12.75"/>
    <row r="4523" s="48" customFormat="1" ht="12.75"/>
    <row r="4524" s="48" customFormat="1" ht="12.75"/>
    <row r="4525" s="48" customFormat="1" ht="12.75"/>
    <row r="4526" s="48" customFormat="1" ht="12.75"/>
    <row r="4527" s="48" customFormat="1" ht="12.75"/>
    <row r="4528" s="48" customFormat="1" ht="12.75"/>
    <row r="4529" s="48" customFormat="1" ht="12.75"/>
    <row r="4530" s="48" customFormat="1" ht="12.75"/>
    <row r="4531" s="48" customFormat="1" ht="12.75"/>
    <row r="4532" s="48" customFormat="1" ht="12.75"/>
    <row r="4533" s="48" customFormat="1" ht="12.75"/>
    <row r="4534" s="48" customFormat="1" ht="12.75"/>
    <row r="4535" s="48" customFormat="1" ht="12.75"/>
    <row r="4536" s="48" customFormat="1" ht="12.75"/>
    <row r="4537" s="48" customFormat="1" ht="12.75"/>
    <row r="4538" s="48" customFormat="1" ht="12.75"/>
    <row r="4539" s="48" customFormat="1" ht="12.75"/>
    <row r="4540" s="48" customFormat="1" ht="12.75"/>
    <row r="4541" s="48" customFormat="1" ht="12.75"/>
    <row r="4542" s="48" customFormat="1" ht="12.75"/>
    <row r="4543" s="48" customFormat="1" ht="12.75"/>
    <row r="4544" s="48" customFormat="1" ht="12.75"/>
    <row r="4545" s="48" customFormat="1" ht="12.75"/>
    <row r="4546" s="48" customFormat="1" ht="12.75"/>
    <row r="4547" s="48" customFormat="1" ht="12.75"/>
    <row r="4548" s="48" customFormat="1" ht="12.75"/>
    <row r="4549" s="48" customFormat="1" ht="12.75"/>
    <row r="4550" s="48" customFormat="1" ht="12.75"/>
    <row r="4551" s="48" customFormat="1" ht="12.75"/>
    <row r="4552" s="48" customFormat="1" ht="12.75"/>
    <row r="4553" s="48" customFormat="1" ht="12.75"/>
    <row r="4554" s="48" customFormat="1" ht="12.75"/>
    <row r="4555" s="48" customFormat="1" ht="12.75"/>
    <row r="4556" s="48" customFormat="1" ht="12.75"/>
    <row r="4557" s="48" customFormat="1" ht="12.75"/>
    <row r="4558" s="48" customFormat="1" ht="12.75"/>
    <row r="4559" s="48" customFormat="1" ht="12.75"/>
    <row r="4560" s="48" customFormat="1" ht="12.75"/>
    <row r="4561" s="48" customFormat="1" ht="12.75"/>
    <row r="4562" s="48" customFormat="1" ht="12.75"/>
    <row r="4563" s="48" customFormat="1" ht="12.75"/>
    <row r="4564" s="48" customFormat="1" ht="12.75"/>
    <row r="4565" s="48" customFormat="1" ht="12.75"/>
    <row r="4566" s="48" customFormat="1" ht="12.75"/>
    <row r="4567" s="48" customFormat="1" ht="12.75"/>
    <row r="4568" s="48" customFormat="1" ht="12.75"/>
    <row r="4569" s="48" customFormat="1" ht="12.75"/>
    <row r="4570" s="48" customFormat="1" ht="12.75"/>
    <row r="4571" s="48" customFormat="1" ht="12.75"/>
    <row r="4572" s="48" customFormat="1" ht="12.75"/>
    <row r="4573" s="48" customFormat="1" ht="12.75"/>
    <row r="4574" s="48" customFormat="1" ht="12.75"/>
    <row r="4575" s="48" customFormat="1" ht="12.75"/>
    <row r="4576" s="48" customFormat="1" ht="12.75"/>
    <row r="4577" s="48" customFormat="1" ht="12.75"/>
    <row r="4578" s="48" customFormat="1" ht="12.75"/>
    <row r="4579" s="48" customFormat="1" ht="12.75"/>
    <row r="4580" s="48" customFormat="1" ht="12.75"/>
    <row r="4581" s="48" customFormat="1" ht="12.75"/>
    <row r="4582" s="48" customFormat="1" ht="12.75"/>
    <row r="4583" s="48" customFormat="1" ht="12.75"/>
    <row r="4584" s="48" customFormat="1" ht="12.75"/>
    <row r="4585" s="48" customFormat="1" ht="12.75"/>
    <row r="4586" s="48" customFormat="1" ht="12.75"/>
    <row r="4587" s="48" customFormat="1" ht="12.75"/>
    <row r="4588" s="48" customFormat="1" ht="12.75"/>
    <row r="4589" s="48" customFormat="1" ht="12.75"/>
    <row r="4590" s="48" customFormat="1" ht="12.75"/>
    <row r="4591" s="48" customFormat="1" ht="12.75"/>
    <row r="4592" s="48" customFormat="1" ht="12.75"/>
    <row r="4593" s="48" customFormat="1" ht="12.75"/>
    <row r="4594" s="48" customFormat="1" ht="12.75"/>
    <row r="4595" s="48" customFormat="1" ht="12.75"/>
    <row r="4596" s="48" customFormat="1" ht="12.75"/>
    <row r="4597" s="48" customFormat="1" ht="12.75"/>
    <row r="4598" s="48" customFormat="1" ht="12.75"/>
    <row r="4599" s="48" customFormat="1" ht="12.75"/>
    <row r="4600" s="48" customFormat="1" ht="12.75"/>
    <row r="4601" s="48" customFormat="1" ht="12.75"/>
    <row r="4602" s="48" customFormat="1" ht="12.75"/>
    <row r="4603" s="48" customFormat="1" ht="12.75"/>
    <row r="4604" s="48" customFormat="1" ht="12.75"/>
    <row r="4605" s="48" customFormat="1" ht="12.75"/>
    <row r="4606" s="48" customFormat="1" ht="12.75"/>
    <row r="4607" s="48" customFormat="1" ht="12.75"/>
    <row r="4608" s="48" customFormat="1" ht="12.75"/>
    <row r="4609" s="48" customFormat="1" ht="12.75"/>
    <row r="4610" s="48" customFormat="1" ht="12.75"/>
    <row r="4611" s="48" customFormat="1" ht="12.75"/>
    <row r="4612" s="48" customFormat="1" ht="12.75"/>
    <row r="4613" s="48" customFormat="1" ht="12.75"/>
    <row r="4614" s="48" customFormat="1" ht="12.75"/>
    <row r="4615" s="48" customFormat="1" ht="12.75"/>
    <row r="4616" s="48" customFormat="1" ht="12.75"/>
    <row r="4617" s="48" customFormat="1" ht="12.75"/>
    <row r="4618" s="48" customFormat="1" ht="12.75"/>
    <row r="4619" s="48" customFormat="1" ht="12.75"/>
    <row r="4620" s="48" customFormat="1" ht="12.75"/>
    <row r="4621" s="48" customFormat="1" ht="12.75"/>
    <row r="4622" s="48" customFormat="1" ht="12.75"/>
    <row r="4623" s="48" customFormat="1" ht="12.75"/>
    <row r="4624" s="48" customFormat="1" ht="12.75"/>
    <row r="4625" s="48" customFormat="1" ht="12.75"/>
    <row r="4626" s="48" customFormat="1" ht="12.75"/>
    <row r="4627" s="48" customFormat="1" ht="12.75"/>
    <row r="4628" s="48" customFormat="1" ht="12.75"/>
    <row r="4629" s="48" customFormat="1" ht="12.75"/>
    <row r="4630" s="48" customFormat="1" ht="12.75"/>
    <row r="4631" s="48" customFormat="1" ht="12.75"/>
    <row r="4632" s="48" customFormat="1" ht="12.75"/>
    <row r="4633" s="48" customFormat="1" ht="12.75"/>
    <row r="4634" s="48" customFormat="1" ht="12.75"/>
    <row r="4635" s="48" customFormat="1" ht="12.75"/>
    <row r="4636" s="48" customFormat="1" ht="12.75"/>
    <row r="4637" s="48" customFormat="1" ht="12.75"/>
    <row r="4638" s="48" customFormat="1" ht="12.75"/>
    <row r="4639" s="48" customFormat="1" ht="12.75"/>
    <row r="4640" s="48" customFormat="1" ht="12.75"/>
    <row r="4641" s="48" customFormat="1" ht="12.75"/>
    <row r="4642" s="48" customFormat="1" ht="12.75"/>
    <row r="4643" s="48" customFormat="1" ht="12.75"/>
    <row r="4644" s="48" customFormat="1" ht="12.75"/>
    <row r="4645" s="48" customFormat="1" ht="12.75"/>
    <row r="4646" s="48" customFormat="1" ht="12.75"/>
    <row r="4647" s="48" customFormat="1" ht="12.75"/>
    <row r="4648" s="48" customFormat="1" ht="12.75"/>
    <row r="4649" s="48" customFormat="1" ht="12.75"/>
    <row r="4650" s="48" customFormat="1" ht="12.75"/>
    <row r="4651" s="48" customFormat="1" ht="12.75"/>
    <row r="4652" s="48" customFormat="1" ht="12.75"/>
    <row r="4653" s="48" customFormat="1" ht="12.75"/>
    <row r="4654" s="48" customFormat="1" ht="12.75"/>
    <row r="4655" s="48" customFormat="1" ht="12.75"/>
    <row r="4656" s="48" customFormat="1" ht="12.75"/>
    <row r="4657" s="48" customFormat="1" ht="12.75"/>
    <row r="4658" s="48" customFormat="1" ht="12.75"/>
    <row r="4659" s="48" customFormat="1" ht="12.75"/>
    <row r="4660" s="48" customFormat="1" ht="12.75"/>
    <row r="4661" s="48" customFormat="1" ht="12.75"/>
    <row r="4662" s="48" customFormat="1" ht="12.75"/>
    <row r="4663" s="48" customFormat="1" ht="12.75"/>
    <row r="4664" s="48" customFormat="1" ht="12.75"/>
    <row r="4665" s="48" customFormat="1" ht="12.75"/>
    <row r="4666" s="48" customFormat="1" ht="12.75"/>
    <row r="4667" s="48" customFormat="1" ht="12.75"/>
    <row r="4668" s="48" customFormat="1" ht="12.75"/>
    <row r="4669" s="48" customFormat="1" ht="12.75"/>
    <row r="4670" s="48" customFormat="1" ht="12.75"/>
    <row r="4671" s="48" customFormat="1" ht="12.75"/>
    <row r="4672" s="48" customFormat="1" ht="12.75"/>
    <row r="4673" s="48" customFormat="1" ht="12.75"/>
    <row r="4674" s="48" customFormat="1" ht="12.75"/>
    <row r="4675" s="48" customFormat="1" ht="12.75"/>
    <row r="4676" s="48" customFormat="1" ht="12.75"/>
    <row r="4677" s="48" customFormat="1" ht="12.75"/>
    <row r="4678" s="48" customFormat="1" ht="12.75"/>
    <row r="4679" s="48" customFormat="1" ht="12.75"/>
    <row r="4680" s="48" customFormat="1" ht="12.75"/>
    <row r="4681" s="48" customFormat="1" ht="12.75"/>
    <row r="4682" spans="2:6" s="48" customFormat="1" ht="12.75">
      <c r="B4682"/>
      <c r="C4682"/>
      <c r="D4682"/>
      <c r="E4682"/>
      <c r="F4682"/>
    </row>
    <row r="4683" spans="2:6" s="48" customFormat="1" ht="12.75">
      <c r="B4683"/>
      <c r="C4683"/>
      <c r="D4683"/>
      <c r="E4683"/>
      <c r="F4683"/>
    </row>
    <row r="4684" spans="2:6" s="48" customFormat="1" ht="12.75">
      <c r="B4684"/>
      <c r="C4684"/>
      <c r="D4684"/>
      <c r="E4684"/>
      <c r="F4684"/>
    </row>
    <row r="4685" spans="2:6" s="48" customFormat="1" ht="12.75">
      <c r="B4685"/>
      <c r="C4685"/>
      <c r="D4685"/>
      <c r="E4685"/>
      <c r="F4685"/>
    </row>
    <row r="4686" spans="2:6" s="48" customFormat="1" ht="12.75">
      <c r="B4686"/>
      <c r="C4686"/>
      <c r="D4686"/>
      <c r="E4686"/>
      <c r="F4686"/>
    </row>
    <row r="4687" spans="1:11" ht="12.75">
      <c r="A4687" s="48"/>
      <c r="G4687" s="48"/>
      <c r="H4687" s="48"/>
      <c r="I4687" s="48"/>
      <c r="J4687" s="48"/>
      <c r="K4687" s="48"/>
    </row>
    <row r="4688" spans="1:11" ht="12.75">
      <c r="A4688" s="48"/>
      <c r="G4688" s="48"/>
      <c r="H4688" s="48"/>
      <c r="I4688" s="48"/>
      <c r="J4688" s="48"/>
      <c r="K4688" s="48"/>
    </row>
    <row r="4689" spans="1:11" ht="12.75">
      <c r="A4689" s="48"/>
      <c r="G4689" s="48"/>
      <c r="H4689" s="48"/>
      <c r="I4689" s="48"/>
      <c r="J4689" s="48"/>
      <c r="K4689" s="48"/>
    </row>
    <row r="4690" spans="1:11" ht="12.75">
      <c r="A4690" s="48"/>
      <c r="G4690" s="48"/>
      <c r="H4690" s="48"/>
      <c r="I4690" s="48"/>
      <c r="J4690" s="48"/>
      <c r="K4690" s="48"/>
    </row>
  </sheetData>
  <sheetProtection/>
  <mergeCells count="27">
    <mergeCell ref="A12:B15"/>
    <mergeCell ref="C12:K12"/>
    <mergeCell ref="C13:J14"/>
    <mergeCell ref="A10:K10"/>
    <mergeCell ref="A11:K11"/>
    <mergeCell ref="D3:G3"/>
    <mergeCell ref="D4:G4"/>
    <mergeCell ref="I3:K3"/>
    <mergeCell ref="I4:K4"/>
    <mergeCell ref="A210:K210"/>
    <mergeCell ref="A209:K209"/>
    <mergeCell ref="A199:K199"/>
    <mergeCell ref="A172:A173"/>
    <mergeCell ref="A200:K204"/>
    <mergeCell ref="A153:B153"/>
    <mergeCell ref="C159:D159"/>
    <mergeCell ref="F159:G159"/>
    <mergeCell ref="B238:E240"/>
    <mergeCell ref="A2:K2"/>
    <mergeCell ref="A5:K5"/>
    <mergeCell ref="A6:K6"/>
    <mergeCell ref="A7:K7"/>
    <mergeCell ref="A8:K8"/>
    <mergeCell ref="A9:K9"/>
    <mergeCell ref="C15:K15"/>
    <mergeCell ref="A31:B32"/>
    <mergeCell ref="A211:K216"/>
  </mergeCells>
  <printOptions/>
  <pageMargins left="0.4" right="0.4" top="1.75" bottom="0.5" header="0.5" footer="0.3"/>
  <pageSetup fitToHeight="0" fitToWidth="1" horizontalDpi="600" verticalDpi="600" orientation="portrait" r:id="rId5"/>
  <headerFooter alignWithMargins="0">
    <oddHeader>&amp;L&amp;6&amp;G&amp;C&amp;"Arial,Bold"&amp;16CHAPTER 3: ESTIMATING BURNING CHARACTERISTICS
OF LIQUID POOL FIRE, HEAT RELEASE RATE,
BURNING DURATION, AND FLAME HEIGHT&amp;R
&amp;"Arial,Bold"&amp;16Version 1805.1
(English Units)</oddHeader>
    <oddFooter>&amp;L&amp;F&amp;C&amp;8&amp;P of &amp;N&amp;R&amp;D&amp;T</oddFooter>
  </headerFooter>
  <rowBreaks count="4" manualBreakCount="4">
    <brk id="55" max="10" man="1"/>
    <brk id="85" max="10" man="1"/>
    <brk id="115" max="10" man="1"/>
    <brk id="152"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2010-06-18T13:18:18Z</cp:lastPrinted>
  <dcterms:created xsi:type="dcterms:W3CDTF">2001-04-10T10:59:19Z</dcterms:created>
  <dcterms:modified xsi:type="dcterms:W3CDTF">2013-05-02T14:26:00Z</dcterms:modified>
  <cp:category/>
  <cp:version/>
  <cp:contentType/>
  <cp:contentStatus/>
</cp:coreProperties>
</file>